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0.10.91\public\БЮДЖЕТ\Елена Васильевна\Добавить на сайт фин.упр\Администрация\от 29.08.2022г\"/>
    </mc:Choice>
  </mc:AlternateContent>
  <bookViews>
    <workbookView xWindow="0" yWindow="0" windowWidth="28800" windowHeight="12300" firstSheet="4" activeTab="4"/>
  </bookViews>
  <sheets>
    <sheet name="Таблица 5" sheetId="2" state="hidden" r:id="rId1"/>
    <sheet name="Таблица 6" sheetId="3" state="hidden" r:id="rId2"/>
    <sheet name="Таблица 7" sheetId="4" state="hidden" r:id="rId3"/>
    <sheet name="Таблица 8" sheetId="1" state="hidden" r:id="rId4"/>
    <sheet name="Таблица 8 lite" sheetId="5" r:id="rId5"/>
    <sheet name="Таблица 9" sheetId="6" state="hidden" r:id="rId6"/>
  </sheets>
  <definedNames>
    <definedName name="_xlnm.Print_Titles" localSheetId="0">'Таблица 5'!$7:$8</definedName>
    <definedName name="_xlnm.Print_Titles" localSheetId="1">'Таблица 6'!$7:$9</definedName>
    <definedName name="_xlnm.Print_Titles" localSheetId="2">'Таблица 7'!$7:$7</definedName>
    <definedName name="_xlnm.Print_Titles" localSheetId="3">'Таблица 8'!$52:$53</definedName>
    <definedName name="_xlnm.Print_Titles" localSheetId="4">'Таблица 8 lite'!$8:$9</definedName>
    <definedName name="_xlnm.Print_Titles" localSheetId="5">'Таблица 9'!$5:$5</definedName>
  </definedNames>
  <calcPr calcId="162913" fullCalcOnLoad="1"/>
</workbook>
</file>

<file path=xl/calcChain.xml><?xml version="1.0" encoding="utf-8"?>
<calcChain xmlns="http://schemas.openxmlformats.org/spreadsheetml/2006/main">
  <c r="J186" i="5" l="1"/>
  <c r="L181" i="5"/>
  <c r="K181" i="5"/>
  <c r="J181" i="5"/>
  <c r="J185" i="5"/>
  <c r="J187" i="5"/>
  <c r="J149" i="5"/>
  <c r="K187" i="5"/>
  <c r="L145" i="5"/>
  <c r="K145" i="5"/>
  <c r="J145" i="5"/>
  <c r="L149" i="5"/>
  <c r="K149" i="5"/>
  <c r="L141" i="5"/>
  <c r="K141" i="5"/>
  <c r="J141" i="5"/>
  <c r="L101" i="5"/>
  <c r="K101" i="5"/>
  <c r="J101" i="5"/>
  <c r="L98" i="5"/>
  <c r="K98" i="5"/>
  <c r="J98" i="5"/>
  <c r="J92" i="5"/>
  <c r="K92" i="5"/>
  <c r="L92" i="5"/>
  <c r="J75" i="5"/>
  <c r="L73" i="5"/>
  <c r="K73" i="5"/>
  <c r="J73" i="5"/>
  <c r="K75" i="5"/>
  <c r="L75" i="5"/>
  <c r="L35" i="5"/>
  <c r="K35" i="5"/>
  <c r="J35" i="5"/>
  <c r="L44" i="5"/>
  <c r="K44" i="5"/>
  <c r="J44" i="5"/>
  <c r="J164" i="5"/>
  <c r="J55" i="5"/>
  <c r="J235" i="5"/>
  <c r="K233" i="5"/>
  <c r="K134" i="5"/>
  <c r="J22" i="5"/>
  <c r="L186" i="5"/>
  <c r="L83" i="5"/>
  <c r="L187" i="5"/>
  <c r="L167" i="5"/>
  <c r="K167" i="5"/>
  <c r="J167" i="5"/>
  <c r="K251" i="5"/>
  <c r="K253" i="5"/>
  <c r="K252" i="5"/>
  <c r="L158" i="5"/>
  <c r="L25" i="5"/>
  <c r="L74" i="5"/>
  <c r="L76" i="5" s="1"/>
  <c r="L10" i="5" s="1"/>
  <c r="K25" i="5"/>
  <c r="K74" i="5"/>
  <c r="K76" i="5"/>
  <c r="J25" i="5"/>
  <c r="J74" i="5"/>
  <c r="K278" i="5"/>
  <c r="L278" i="5"/>
  <c r="L280" i="5" s="1"/>
  <c r="J278" i="5"/>
  <c r="L277" i="5"/>
  <c r="K277" i="5"/>
  <c r="J277" i="5"/>
  <c r="K279" i="5"/>
  <c r="K280" i="5" s="1"/>
  <c r="L279" i="5"/>
  <c r="J279" i="5"/>
  <c r="J280" i="5" s="1"/>
  <c r="L274" i="5"/>
  <c r="K274" i="5"/>
  <c r="J274" i="5"/>
  <c r="L270" i="5"/>
  <c r="K270" i="5"/>
  <c r="J270" i="5"/>
  <c r="L267" i="5"/>
  <c r="K267" i="5"/>
  <c r="J267" i="5"/>
  <c r="L264" i="5"/>
  <c r="K264" i="5"/>
  <c r="J264" i="5"/>
  <c r="L260" i="5"/>
  <c r="K260" i="5"/>
  <c r="J260" i="5"/>
  <c r="K234" i="5"/>
  <c r="L234" i="5"/>
  <c r="L233" i="5"/>
  <c r="L216" i="5"/>
  <c r="K216" i="5"/>
  <c r="J216" i="5"/>
  <c r="L210" i="5"/>
  <c r="K210" i="5"/>
  <c r="J210" i="5"/>
  <c r="L222" i="5"/>
  <c r="K222" i="5"/>
  <c r="J222" i="5"/>
  <c r="K219" i="5"/>
  <c r="L219" i="5"/>
  <c r="J219" i="5"/>
  <c r="L204" i="5"/>
  <c r="K204" i="5"/>
  <c r="J204" i="5"/>
  <c r="L201" i="5"/>
  <c r="K201" i="5"/>
  <c r="J201" i="5"/>
  <c r="K186" i="5"/>
  <c r="K188" i="5" s="1"/>
  <c r="L184" i="5"/>
  <c r="K184" i="5"/>
  <c r="J184" i="5"/>
  <c r="H6" i="6"/>
  <c r="K6" i="6"/>
  <c r="H7" i="6"/>
  <c r="K7" i="6"/>
  <c r="H8" i="6"/>
  <c r="K8" i="6"/>
  <c r="H9" i="6"/>
  <c r="K9" i="6"/>
  <c r="H10" i="6"/>
  <c r="K10" i="6"/>
  <c r="H11" i="6"/>
  <c r="K11" i="6"/>
  <c r="H12" i="6"/>
  <c r="K12" i="6"/>
  <c r="H13" i="6"/>
  <c r="K13" i="6"/>
  <c r="H14" i="6"/>
  <c r="K14" i="6"/>
  <c r="J18" i="5"/>
  <c r="J76" i="5" s="1"/>
  <c r="J10" i="5" s="1"/>
  <c r="K18" i="5"/>
  <c r="L18" i="5"/>
  <c r="K22" i="5"/>
  <c r="L22" i="5"/>
  <c r="J28" i="5"/>
  <c r="K28" i="5"/>
  <c r="L28" i="5"/>
  <c r="J49" i="5"/>
  <c r="K49" i="5"/>
  <c r="L49" i="5"/>
  <c r="J52" i="5"/>
  <c r="K52" i="5"/>
  <c r="L52" i="5"/>
  <c r="J58" i="5"/>
  <c r="K58" i="5"/>
  <c r="L58" i="5"/>
  <c r="J61" i="5"/>
  <c r="K61" i="5"/>
  <c r="L61" i="5"/>
  <c r="J64" i="5"/>
  <c r="K64" i="5"/>
  <c r="L64" i="5"/>
  <c r="J67" i="5"/>
  <c r="K67" i="5"/>
  <c r="L67" i="5"/>
  <c r="J70" i="5"/>
  <c r="K70" i="5"/>
  <c r="L70" i="5"/>
  <c r="J77" i="5"/>
  <c r="K77" i="5"/>
  <c r="L77" i="5"/>
  <c r="J83" i="5"/>
  <c r="K83" i="5"/>
  <c r="J86" i="5"/>
  <c r="J188" i="5" s="1"/>
  <c r="K86" i="5"/>
  <c r="L86" i="5"/>
  <c r="J89" i="5"/>
  <c r="K89" i="5"/>
  <c r="L89" i="5"/>
  <c r="J95" i="5"/>
  <c r="K95" i="5"/>
  <c r="L95" i="5"/>
  <c r="J104" i="5"/>
  <c r="K104" i="5"/>
  <c r="L104" i="5"/>
  <c r="J107" i="5"/>
  <c r="K107" i="5"/>
  <c r="L107" i="5"/>
  <c r="J110" i="5"/>
  <c r="K110" i="5"/>
  <c r="L110" i="5"/>
  <c r="J113" i="5"/>
  <c r="K113" i="5"/>
  <c r="L113" i="5"/>
  <c r="J116" i="5"/>
  <c r="K116" i="5"/>
  <c r="L116" i="5"/>
  <c r="J134" i="5"/>
  <c r="L134" i="5"/>
  <c r="J137" i="5"/>
  <c r="K137" i="5"/>
  <c r="L137" i="5"/>
  <c r="J152" i="5"/>
  <c r="K152" i="5"/>
  <c r="L152" i="5"/>
  <c r="J155" i="5"/>
  <c r="K155" i="5"/>
  <c r="L155" i="5"/>
  <c r="J158" i="5"/>
  <c r="K158" i="5"/>
  <c r="J170" i="5"/>
  <c r="K170" i="5"/>
  <c r="L170" i="5"/>
  <c r="J173" i="5"/>
  <c r="K173" i="5"/>
  <c r="L173" i="5"/>
  <c r="J176" i="5"/>
  <c r="K176" i="5"/>
  <c r="L176" i="5"/>
  <c r="J194" i="5"/>
  <c r="K194" i="5"/>
  <c r="L194" i="5"/>
  <c r="J198" i="5"/>
  <c r="K198" i="5"/>
  <c r="L198" i="5"/>
  <c r="J207" i="5"/>
  <c r="K207" i="5"/>
  <c r="L207" i="5"/>
  <c r="J225" i="5"/>
  <c r="K225" i="5"/>
  <c r="L225" i="5"/>
  <c r="J228" i="5"/>
  <c r="K228" i="5"/>
  <c r="L228" i="5"/>
  <c r="J231" i="5"/>
  <c r="K231" i="5"/>
  <c r="L231" i="5"/>
  <c r="D58" i="1"/>
  <c r="D54" i="1" s="1"/>
  <c r="E58" i="1"/>
  <c r="E54" i="1"/>
  <c r="F58" i="1"/>
  <c r="F54" i="1" s="1"/>
  <c r="G58" i="1"/>
  <c r="G54" i="1"/>
  <c r="G122" i="1" s="1"/>
  <c r="D59" i="1"/>
  <c r="D55" i="1" s="1"/>
  <c r="D123" i="1" s="1"/>
  <c r="E59" i="1"/>
  <c r="E55" i="1"/>
  <c r="F59" i="1"/>
  <c r="F55" i="1" s="1"/>
  <c r="F123" i="1" s="1"/>
  <c r="G59" i="1"/>
  <c r="G55" i="1"/>
  <c r="D60" i="1"/>
  <c r="D56" i="1" s="1"/>
  <c r="D124" i="1" s="1"/>
  <c r="E60" i="1"/>
  <c r="E56" i="1"/>
  <c r="E124" i="1" s="1"/>
  <c r="F60" i="1"/>
  <c r="F56" i="1" s="1"/>
  <c r="F124" i="1" s="1"/>
  <c r="G60" i="1"/>
  <c r="G61" i="1" s="1"/>
  <c r="G56" i="1"/>
  <c r="G57" i="1" s="1"/>
  <c r="D65" i="1"/>
  <c r="E65" i="1"/>
  <c r="F65" i="1"/>
  <c r="G65" i="1"/>
  <c r="D69" i="1"/>
  <c r="E69" i="1"/>
  <c r="F69" i="1"/>
  <c r="G69" i="1"/>
  <c r="D73" i="1"/>
  <c r="E73" i="1"/>
  <c r="F73" i="1"/>
  <c r="G73" i="1"/>
  <c r="D77" i="1"/>
  <c r="E77" i="1"/>
  <c r="F77" i="1"/>
  <c r="G77" i="1"/>
  <c r="D81" i="1"/>
  <c r="E81" i="1"/>
  <c r="F81" i="1"/>
  <c r="G81" i="1"/>
  <c r="D85" i="1"/>
  <c r="E85" i="1"/>
  <c r="F85" i="1"/>
  <c r="G85" i="1"/>
  <c r="D90" i="1"/>
  <c r="E90" i="1"/>
  <c r="F90" i="1"/>
  <c r="F93" i="1" s="1"/>
  <c r="G90" i="1"/>
  <c r="D91" i="1"/>
  <c r="E91" i="1"/>
  <c r="E93" i="1" s="1"/>
  <c r="F91" i="1"/>
  <c r="G91" i="1"/>
  <c r="G93" i="1" s="1"/>
  <c r="D92" i="1"/>
  <c r="D88" i="1"/>
  <c r="E92" i="1"/>
  <c r="F92" i="1"/>
  <c r="G92" i="1"/>
  <c r="G88" i="1" s="1"/>
  <c r="D97" i="1"/>
  <c r="E97" i="1"/>
  <c r="F97" i="1"/>
  <c r="G97" i="1"/>
  <c r="D101" i="1"/>
  <c r="E101" i="1"/>
  <c r="F101" i="1"/>
  <c r="G101" i="1"/>
  <c r="D105" i="1"/>
  <c r="E105" i="1"/>
  <c r="F105" i="1"/>
  <c r="G105" i="1"/>
  <c r="D106" i="1"/>
  <c r="D109" i="1" s="1"/>
  <c r="D86" i="1"/>
  <c r="D89" i="1" s="1"/>
  <c r="E106" i="1"/>
  <c r="E109" i="1" s="1"/>
  <c r="F106" i="1"/>
  <c r="G106" i="1"/>
  <c r="G109" i="1" s="1"/>
  <c r="G86" i="1"/>
  <c r="D107" i="1"/>
  <c r="D87" i="1"/>
  <c r="E107" i="1"/>
  <c r="E87" i="1" s="1"/>
  <c r="E123" i="1" s="1"/>
  <c r="F107" i="1"/>
  <c r="F87" i="1"/>
  <c r="G107" i="1"/>
  <c r="D108" i="1"/>
  <c r="E108" i="1"/>
  <c r="E88" i="1" s="1"/>
  <c r="F108" i="1"/>
  <c r="G108" i="1"/>
  <c r="D113" i="1"/>
  <c r="E113" i="1"/>
  <c r="F113" i="1"/>
  <c r="G113" i="1"/>
  <c r="D117" i="1"/>
  <c r="E117" i="1"/>
  <c r="F117" i="1"/>
  <c r="G117" i="1"/>
  <c r="D121" i="1"/>
  <c r="E121" i="1"/>
  <c r="F121" i="1"/>
  <c r="G121" i="1"/>
  <c r="F18" i="2"/>
  <c r="G18" i="2"/>
  <c r="H18" i="2"/>
  <c r="I18" i="2"/>
  <c r="D93" i="1"/>
  <c r="K235" i="5"/>
  <c r="K30" i="5"/>
  <c r="L30" i="5"/>
  <c r="J30" i="5"/>
  <c r="F88" i="1"/>
  <c r="L188" i="5"/>
  <c r="L235" i="5"/>
  <c r="K254" i="5"/>
  <c r="E57" i="1"/>
  <c r="F109" i="1"/>
  <c r="E61" i="1"/>
  <c r="D122" i="1" l="1"/>
  <c r="D57" i="1"/>
  <c r="K10" i="5"/>
  <c r="F122" i="1"/>
  <c r="F57" i="1"/>
  <c r="G124" i="1"/>
  <c r="F86" i="1"/>
  <c r="F89" i="1" s="1"/>
  <c r="F61" i="1"/>
  <c r="E86" i="1"/>
  <c r="E89" i="1" s="1"/>
  <c r="D61" i="1"/>
  <c r="G87" i="1"/>
  <c r="G89" i="1" s="1"/>
  <c r="G123" i="1" l="1"/>
  <c r="E122" i="1"/>
</calcChain>
</file>

<file path=xl/sharedStrings.xml><?xml version="1.0" encoding="utf-8"?>
<sst xmlns="http://schemas.openxmlformats.org/spreadsheetml/2006/main" count="785" uniqueCount="238">
  <si>
    <t>Ответственный исполнитель, соисполнитель</t>
  </si>
  <si>
    <t>Наименование ДЦП, подпрограммы ДЦП, мероприятий ДЦП, подпрограммы, ВЦП, включенной в подпрограмму, мероприятий ВЦП, основного мероприятия, мероприятий, реализуемых в рамках основного мероприятия</t>
  </si>
  <si>
    <t>Источник финансирования</t>
  </si>
  <si>
    <t>2012 год</t>
  </si>
  <si>
    <t>2013 год</t>
  </si>
  <si>
    <t>2014 год</t>
  </si>
  <si>
    <t>2015 год</t>
  </si>
  <si>
    <t>Объем средств на реализацию программы</t>
  </si>
  <si>
    <t>Ожидаемый
непосредственный 
результат (краткое описание, целевые индикаторы и показатели)</t>
  </si>
  <si>
    <t>Долгосрочная целевая программа "…" (20.. - 20.. годы)</t>
  </si>
  <si>
    <t>областной бюджет</t>
  </si>
  <si>
    <t>местные бюджеты</t>
  </si>
  <si>
    <t>внебюджетные источники</t>
  </si>
  <si>
    <t>Итого по ДЦП:</t>
  </si>
  <si>
    <t>Подпрограмма "…" долгосрочной целевой программы "…" (20.. - 20.. годы)</t>
  </si>
  <si>
    <t>Итого по подпрограмме:</t>
  </si>
  <si>
    <t>Итого по мероприятию:</t>
  </si>
  <si>
    <t>Ведомственная целевая программа "…" (20.. - 20.. годы)</t>
  </si>
  <si>
    <t>Итого по ВЦП:</t>
  </si>
  <si>
    <t>Итого по основному мероприятию:</t>
  </si>
  <si>
    <t>Наименование государственной услуги (работы), показателя объема услуги, долгосрочной целевой программы, подпрограммы</t>
  </si>
  <si>
    <t>Показатели объема услуги</t>
  </si>
  <si>
    <t>Расходы областного бюджета
на оказание государственной 
услуги (выполнение работы), тыс. рублей</t>
  </si>
  <si>
    <t>Наименование государственной услуги (работы)</t>
  </si>
  <si>
    <t>Показатель объема услуги</t>
  </si>
  <si>
    <t>Подпрограмма (1) государственной программы</t>
  </si>
  <si>
    <t>Подпрограмма (2) государственной программы</t>
  </si>
  <si>
    <t>Подпрограмма (3) государственной программы</t>
  </si>
  <si>
    <t>Прогноз сводных показателей государственных заданий по этапам реализации государственной программы</t>
  </si>
  <si>
    <t>к государственной программе Брянской области</t>
  </si>
  <si>
    <t>"…" (2012 - 2015 годы)</t>
  </si>
  <si>
    <t>Приложение N</t>
  </si>
  <si>
    <t>ИТОГО по государственной услуге:</t>
  </si>
  <si>
    <t>-</t>
  </si>
  <si>
    <t>Наименование показателя (индикатора)</t>
  </si>
  <si>
    <t>Единица измерения</t>
  </si>
  <si>
    <t>Дополнительный объем ресурсов, тыс. рублей</t>
  </si>
  <si>
    <t>Значения показателей</t>
  </si>
  <si>
    <t>Показатель (индикатор) 1</t>
  </si>
  <si>
    <t>Показатель (индикатор) 2</t>
  </si>
  <si>
    <t>Показатель (индикатор) N</t>
  </si>
  <si>
    <t>Без   
учета  
дополни-тельных  
ресурсов</t>
  </si>
  <si>
    <t>С учетом
дополни-тельных  
ресурсов</t>
  </si>
  <si>
    <t>Оценка степени влияния выделения дополнительных объемов ресурсов на показатели (индикаторы)</t>
  </si>
  <si>
    <t>(наименование государственной программы, ДЦП, подпрограммы государственной программы)</t>
  </si>
  <si>
    <t>Наименование
государственной
программы</t>
  </si>
  <si>
    <t>Наименование долгосрочной целевой программы, подпрограммы</t>
  </si>
  <si>
    <t>Государственная программа Брянской области "…" (2012-2015 годы)</t>
  </si>
  <si>
    <t>Подпрограмма "…" (2012-2015 годы"</t>
  </si>
  <si>
    <t>2012 год,
тыс. рублей</t>
  </si>
  <si>
    <t>2013 год,
тыс. рублей</t>
  </si>
  <si>
    <t>2014 год,
тыс. рублей</t>
  </si>
  <si>
    <t>2015 год,
тыс. рублей</t>
  </si>
  <si>
    <t>Аналитическое распределение средств, не включенных в состав государственной программы,
по государственным программам Брянской области</t>
  </si>
  <si>
    <t>План реализации государственной программы</t>
  </si>
  <si>
    <t>ИТОГО по государственной программе</t>
  </si>
  <si>
    <t>При необходимости в таблицу вручную добавляются дополнительные строки.</t>
  </si>
  <si>
    <t>Вручную объемы бюджетных ассигнований проставляются только для мероприятий (четвертый уровень иерархии на диаграмме).</t>
  </si>
  <si>
    <t>Уровни суммирования прокрашены разными цветами. Например: бюджетные ассигнования на реализацию долгосрочной целевой программы (прокрашены зеленым)</t>
  </si>
  <si>
    <t>В свою очередь бюджетные ассигнования на реализацию подпрограммы ДЦП складываются из ассигнований на реализацию мероприятий подпрограммы (красный цвет).</t>
  </si>
  <si>
    <t>СТРУКТУРА ГОСУДАРСТВЕННЫХ ПРОГРАММ БРЯНСКОЙ ОБЛАСТИ
(форма плана мероприятий (таблица 8) на странице 2 и далее)</t>
  </si>
  <si>
    <t>В текущем варианте формулы прописаны. При добавлении (удалении) строк их необходимо изменить вручную. Перед выводом на печать заливку необходимо снять!</t>
  </si>
  <si>
    <t>№</t>
  </si>
  <si>
    <t>Наименование мероприятия</t>
  </si>
  <si>
    <t>Срок 
исполнения</t>
  </si>
  <si>
    <t>фактическое значение</t>
  </si>
  <si>
    <t>плановое значение</t>
  </si>
  <si>
    <t>единица
измерения</t>
  </si>
  <si>
    <t>отклонение</t>
  </si>
  <si>
    <t>Наименование
индикатора 
(показателя)</t>
  </si>
  <si>
    <t xml:space="preserve">Анализ результативности </t>
  </si>
  <si>
    <t>выберите…</t>
  </si>
  <si>
    <t>(наименование государственной программы, ДЦП, подпрограммы, ВЦП)</t>
  </si>
  <si>
    <t>складываются бюджетных ассигнований на реализацию мероприятий ДЦП и подпрограмм (если есть) - также прокрашены зеленым.</t>
  </si>
  <si>
    <t>Общий объем ассигнований на реализацию государственной программы складывается из ассигнований на реализацию ДЦП и подпрограмм государственной программы.</t>
  </si>
  <si>
    <t>Целевые индикаторы (показатели)</t>
  </si>
  <si>
    <t>Объем бюджетных расходов</t>
  </si>
  <si>
    <t>С ячейках в столбце "Объем средств на реализацию программы" (суммы по годам реализации), закрашенных цветом, должны быть прописаны формулы суммирования.</t>
  </si>
  <si>
    <r>
      <t xml:space="preserve">Мероприятие 1 </t>
    </r>
    <r>
      <rPr>
        <u/>
        <sz val="12"/>
        <color indexed="60"/>
        <rFont val="Times New Roman"/>
        <family val="1"/>
        <charset val="204"/>
      </rPr>
      <t>подпрограммы</t>
    </r>
    <r>
      <rPr>
        <sz val="12"/>
        <color indexed="60"/>
        <rFont val="Times New Roman"/>
        <family val="1"/>
        <charset val="204"/>
      </rPr>
      <t xml:space="preserve">
(наименование мероприятия)</t>
    </r>
  </si>
  <si>
    <r>
      <t xml:space="preserve">Мероприятие 2 </t>
    </r>
    <r>
      <rPr>
        <u/>
        <sz val="12"/>
        <color indexed="60"/>
        <rFont val="Times New Roman"/>
        <family val="1"/>
        <charset val="204"/>
      </rPr>
      <t>подпрограммы</t>
    </r>
    <r>
      <rPr>
        <sz val="12"/>
        <color indexed="60"/>
        <rFont val="Times New Roman"/>
        <family val="1"/>
        <charset val="204"/>
      </rPr>
      <t xml:space="preserve">
(наименование мероприятия)</t>
    </r>
  </si>
  <si>
    <r>
      <t xml:space="preserve">Мероприятие N </t>
    </r>
    <r>
      <rPr>
        <u/>
        <sz val="12"/>
        <color indexed="60"/>
        <rFont val="Times New Roman"/>
        <family val="1"/>
        <charset val="204"/>
      </rPr>
      <t>подпрограммы</t>
    </r>
    <r>
      <rPr>
        <sz val="12"/>
        <color indexed="60"/>
        <rFont val="Times New Roman"/>
        <family val="1"/>
        <charset val="204"/>
      </rPr>
      <t xml:space="preserve">
(наименование мероприятия)</t>
    </r>
  </si>
  <si>
    <r>
      <t xml:space="preserve">Мероприятие 1 </t>
    </r>
    <r>
      <rPr>
        <u/>
        <sz val="12"/>
        <color indexed="60"/>
        <rFont val="Times New Roman"/>
        <family val="1"/>
        <charset val="204"/>
      </rPr>
      <t>долгосрочной целевой программы</t>
    </r>
    <r>
      <rPr>
        <sz val="12"/>
        <color indexed="60"/>
        <rFont val="Times New Roman"/>
        <family val="1"/>
        <charset val="204"/>
      </rPr>
      <t xml:space="preserve"> (наименование мероприятия)</t>
    </r>
  </si>
  <si>
    <r>
      <t xml:space="preserve">Мероприятие 2 </t>
    </r>
    <r>
      <rPr>
        <u/>
        <sz val="12"/>
        <color indexed="60"/>
        <rFont val="Times New Roman"/>
        <family val="1"/>
        <charset val="204"/>
      </rPr>
      <t>долгосрочной целевой программы</t>
    </r>
    <r>
      <rPr>
        <sz val="12"/>
        <color indexed="60"/>
        <rFont val="Times New Roman"/>
        <family val="1"/>
        <charset val="204"/>
      </rPr>
      <t xml:space="preserve"> (наименование мероприятия)</t>
    </r>
  </si>
  <si>
    <r>
      <t xml:space="preserve">Мероприятие N </t>
    </r>
    <r>
      <rPr>
        <u/>
        <sz val="12"/>
        <color indexed="60"/>
        <rFont val="Times New Roman"/>
        <family val="1"/>
        <charset val="204"/>
      </rPr>
      <t>долгосрочной целевой программы</t>
    </r>
    <r>
      <rPr>
        <sz val="12"/>
        <color indexed="60"/>
        <rFont val="Times New Roman"/>
        <family val="1"/>
        <charset val="204"/>
      </rPr>
      <t xml:space="preserve"> (наименование мероприятия)</t>
    </r>
  </si>
  <si>
    <r>
      <t xml:space="preserve">Подпрограмма "…" (2012 - 2015 годы)
</t>
    </r>
    <r>
      <rPr>
        <u/>
        <sz val="12"/>
        <color indexed="60"/>
        <rFont val="Times New Roman"/>
        <family val="1"/>
        <charset val="204"/>
      </rPr>
      <t>(подпрограмма государственной программы)</t>
    </r>
  </si>
  <si>
    <r>
      <t xml:space="preserve">Мероприятие 1 </t>
    </r>
    <r>
      <rPr>
        <u/>
        <sz val="12"/>
        <color indexed="60"/>
        <rFont val="Times New Roman"/>
        <family val="1"/>
        <charset val="204"/>
      </rPr>
      <t>ведомственной целевой программы</t>
    </r>
    <r>
      <rPr>
        <sz val="12"/>
        <color indexed="60"/>
        <rFont val="Times New Roman"/>
        <family val="1"/>
        <charset val="204"/>
      </rPr>
      <t xml:space="preserve"> (наименование мероприятия)</t>
    </r>
  </si>
  <si>
    <r>
      <t xml:space="preserve">Мероприятие 2 </t>
    </r>
    <r>
      <rPr>
        <u/>
        <sz val="12"/>
        <color indexed="60"/>
        <rFont val="Times New Roman"/>
        <family val="1"/>
        <charset val="204"/>
      </rPr>
      <t>ведомственной целевой программы</t>
    </r>
    <r>
      <rPr>
        <sz val="12"/>
        <color indexed="60"/>
        <rFont val="Times New Roman"/>
        <family val="1"/>
        <charset val="204"/>
      </rPr>
      <t xml:space="preserve"> (наименование мероприятия)</t>
    </r>
  </si>
  <si>
    <r>
      <t xml:space="preserve">Мероприятие N </t>
    </r>
    <r>
      <rPr>
        <u/>
        <sz val="12"/>
        <color indexed="60"/>
        <rFont val="Times New Roman"/>
        <family val="1"/>
        <charset val="204"/>
      </rPr>
      <t>ведомственной целевой программы</t>
    </r>
    <r>
      <rPr>
        <sz val="12"/>
        <color indexed="60"/>
        <rFont val="Times New Roman"/>
        <family val="1"/>
        <charset val="204"/>
      </rPr>
      <t xml:space="preserve"> (наименование мероприятия)</t>
    </r>
  </si>
  <si>
    <r>
      <rPr>
        <u/>
        <sz val="12"/>
        <color indexed="60"/>
        <rFont val="Times New Roman"/>
        <family val="1"/>
        <charset val="204"/>
      </rPr>
      <t>Основное мероприятие подпрограммы</t>
    </r>
    <r>
      <rPr>
        <sz val="12"/>
        <color indexed="60"/>
        <rFont val="Times New Roman"/>
        <family val="1"/>
        <charset val="204"/>
      </rPr>
      <t xml:space="preserve"> (наименование основного мероприятия)</t>
    </r>
  </si>
  <si>
    <r>
      <t xml:space="preserve">Мероприятие 1 </t>
    </r>
    <r>
      <rPr>
        <u/>
        <sz val="12"/>
        <color indexed="60"/>
        <rFont val="Times New Roman"/>
        <family val="1"/>
        <charset val="204"/>
      </rPr>
      <t>государственной программы</t>
    </r>
    <r>
      <rPr>
        <sz val="12"/>
        <color indexed="60"/>
        <rFont val="Times New Roman"/>
        <family val="1"/>
        <charset val="204"/>
      </rPr>
      <t xml:space="preserve"> (наименование мероприятия)</t>
    </r>
  </si>
  <si>
    <r>
      <t xml:space="preserve">Мероприятие 2 </t>
    </r>
    <r>
      <rPr>
        <u/>
        <sz val="12"/>
        <color indexed="60"/>
        <rFont val="Times New Roman"/>
        <family val="1"/>
        <charset val="204"/>
      </rPr>
      <t>государственной программы</t>
    </r>
    <r>
      <rPr>
        <sz val="12"/>
        <color indexed="60"/>
        <rFont val="Times New Roman"/>
        <family val="1"/>
        <charset val="204"/>
      </rPr>
      <t xml:space="preserve"> (наименование мероприятия)</t>
    </r>
  </si>
  <si>
    <r>
      <t xml:space="preserve">Мероприятие N </t>
    </r>
    <r>
      <rPr>
        <u/>
        <sz val="12"/>
        <color indexed="60"/>
        <rFont val="Times New Roman"/>
        <family val="1"/>
        <charset val="204"/>
      </rPr>
      <t>государственной программы</t>
    </r>
    <r>
      <rPr>
        <sz val="12"/>
        <color indexed="60"/>
        <rFont val="Times New Roman"/>
        <family val="1"/>
        <charset val="204"/>
      </rPr>
      <t xml:space="preserve"> (наименование мероприятия)</t>
    </r>
  </si>
  <si>
    <t xml:space="preserve">Ответственный исполнитель </t>
  </si>
  <si>
    <t>Итого по  мероприятию:</t>
  </si>
  <si>
    <t>Наименование подпрограммы, мероприятий, реализуемых в рамках подпрограммы</t>
  </si>
  <si>
    <t xml:space="preserve">средства областного бюджета </t>
  </si>
  <si>
    <t>средства областного бюджета</t>
  </si>
  <si>
    <t>Итого по мероприятию</t>
  </si>
  <si>
    <t>Итого по подпрограмме 3</t>
  </si>
  <si>
    <t>Итого по подпрограмме 2</t>
  </si>
  <si>
    <t>Итого по подпрограмме 1</t>
  </si>
  <si>
    <t>Итого подпрограмма 03:</t>
  </si>
  <si>
    <t>средства населения</t>
  </si>
  <si>
    <t>к  постановлению администрации Стародубского муниципального округа Брянской области</t>
  </si>
  <si>
    <t>2022</t>
  </si>
  <si>
    <t>Многофункциональные центры предоставления государственных и муниципальных услуг</t>
  </si>
  <si>
    <t>Руководство и управления в сфере установленных функций органов местного самоурпавления</t>
  </si>
  <si>
    <t>Осуществление отдельных государственных полномочий РФ по составлению списков  кандидатов в присяжные заседатели федеральных судов общей юрисдикции</t>
  </si>
  <si>
    <t>Эксплуатация и содержание имущества, находящегося в муниципальной собственности, арендованного недвижимого имущества</t>
  </si>
  <si>
    <t>Уплата налогов, сборов и иных обязательных платежей</t>
  </si>
  <si>
    <t>Учреждения, обеспечивающие деятельность органов местного самоуправления и муниципальных учреждений</t>
  </si>
  <si>
    <t>Компенсация транспортным организациям части потерь в доходах,возникающих в результате государственного регилирования тарифов на перевозку пассажиров автомобильным транспортом  в городском сообщении</t>
  </si>
  <si>
    <t>Единые дежурно-диспетчерские службы</t>
  </si>
  <si>
    <t>Субвенция на осуществление отдельных государственных полномочий Брянской области в области охраны труда и уведомительной регистрации территориальных соглашений и коллективных договоров</t>
  </si>
  <si>
    <t>Мероприятия по улучшению условий охраны труда</t>
  </si>
  <si>
    <t>Уплата взносов на капитальный ремонт многоквартирных домов за объекты муниципальной казны и имущества, закрепленного за органами местного самоуправления</t>
  </si>
  <si>
    <t>Мероприятия в сфере коммунального хозяйства</t>
  </si>
  <si>
    <t>Софинансирование объектов капитальных вложений муниципальной собственности</t>
  </si>
  <si>
    <t>Организация и обеспечение освещения улиц</t>
  </si>
  <si>
    <t>Мероприятия по благоустройству</t>
  </si>
  <si>
    <t>Обеспечение сохранности жилых помещений,закрепленных за детьми-сиротами и детьми,оставшимися без попечения родителей</t>
  </si>
  <si>
    <t>Администрация Стародубского муниципального округа Брянской области</t>
  </si>
  <si>
    <t>Код бюджетной классификации</t>
  </si>
  <si>
    <t>ГРБС</t>
  </si>
  <si>
    <t>МП</t>
  </si>
  <si>
    <t>ПМП</t>
  </si>
  <si>
    <t>ОМ</t>
  </si>
  <si>
    <t>НР</t>
  </si>
  <si>
    <t>01</t>
  </si>
  <si>
    <t>02</t>
  </si>
  <si>
    <t>1</t>
  </si>
  <si>
    <t>04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</si>
  <si>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</si>
  <si>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</si>
  <si>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</si>
  <si>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</si>
  <si>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</si>
  <si>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</si>
  <si>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</si>
  <si>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</si>
  <si>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</si>
  <si>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</si>
  <si>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</si>
  <si>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</si>
  <si>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</si>
  <si>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22</t>
  </si>
  <si>
    <t>23</t>
  </si>
  <si>
    <t>25</t>
  </si>
  <si>
    <t>29</t>
  </si>
  <si>
    <t>S1270</t>
  </si>
  <si>
    <t>В2L3720</t>
  </si>
  <si>
    <t>S5870</t>
  </si>
  <si>
    <t>R0820</t>
  </si>
  <si>
    <t>L4970</t>
  </si>
  <si>
    <t xml:space="preserve">средства местного бюджета </t>
  </si>
  <si>
    <t>средства местного бюджета</t>
  </si>
  <si>
    <t>Объем средств на реализацию, рублей</t>
  </si>
  <si>
    <t>Источник финансового обеспечения</t>
  </si>
  <si>
    <t>Связь основного мероприятия с целевыми показателелями (индикаторами)</t>
  </si>
  <si>
    <t>№ п/п</t>
  </si>
  <si>
    <t>2023</t>
  </si>
  <si>
    <t>Организация и осуществление мероприятий по территориальной обороне и гражданской обороне,защите населения и территории муниципального образования от чрезвычайных ситуаций природного и техногенного характера</t>
  </si>
  <si>
    <t>Членские взносы некоммерческим организациям</t>
  </si>
  <si>
    <t>Обеспечение деятельности главы местной администрации (исполнительно-распорядительного органа муниципального образования)</t>
  </si>
  <si>
    <t>Осуществление первичного воинского учета на территориях,где отсутствуют военные комиссариаты</t>
  </si>
  <si>
    <t>Организация отлова и содержания безнадзорных животных</t>
  </si>
  <si>
    <t>"Об утверждении муниципальной программы "Обеспечение реализации полномочий</t>
  </si>
  <si>
    <t>Организация и осуществление деятельности по опеке и попечительству,выплата ежемесячных денежных средств на содержание и проезд ребенка,переданного на воспитание в семью опекуна(попечителя),приемную семью,вознаграждения приемным родителям, подготовку лиц, желающтх принять на воспитание в свою семью ребенка, оставшегося без попечения родителей (организация и осуществление деятельности по опеке и попечительству)</t>
  </si>
  <si>
    <t>24</t>
  </si>
  <si>
    <t>30</t>
  </si>
  <si>
    <t>31</t>
  </si>
  <si>
    <t>32</t>
  </si>
  <si>
    <t>L2990</t>
  </si>
  <si>
    <t xml:space="preserve">Реализация  федеральной целевой программы "Увековечение памяти погибших при защите Отечества на 2019-2024 годы" </t>
  </si>
  <si>
    <t>34</t>
  </si>
  <si>
    <t>F2</t>
  </si>
  <si>
    <t>Выплата муниципальных пенсий (доплат к государственным пенсиям)</t>
  </si>
  <si>
    <t>Средства областного бюджета</t>
  </si>
  <si>
    <t>Организация и осуществление деятельности по опеке и попечительству,выплата ежемесячных денежных средств на содержание и проезд ребенка,переданного на воспитание в семью опекуна(попечителя),приемную семью,вознаграждения приемным родителям, подготовку лиц, желающих принять на воспитание в свою семью ребенка, оставшегося без попечения родителей(подготовка лиц, желающих принять на воспитание в свою семью ребенка, оставшегося без попечения родителей)</t>
  </si>
  <si>
    <t>Предоставление жилых помещений детям-сиротам и детям,оставшимся без попечения родителей,лицам из их числа по договорам найма специализированных жилых помещений в рамках подпрограммы "Совершенствование социальной поддержки семьи и детей" государственной программы Российской Федерации "Социальная поддержка граждан"</t>
  </si>
  <si>
    <t>35</t>
  </si>
  <si>
    <t>36</t>
  </si>
  <si>
    <t>Организация и осуществление деятельности по опеке и попечительству,выплата ежемесячных денежных средств на содержание и проезд ребенка,переданного на воспитание в семью опекуна(попечителя),приемную семью,вознаграждения приемным родителям, подготовку лиц, желающих принять на воспитание в свою семью ребенка, оставшегося без попечения родителей(выплата ежемесячных денежных средств на содержание и проезд ребенка в семью опекуна (попечителя), приемную семью, вознаграждения приемным родителям)</t>
  </si>
  <si>
    <t>Итого по подпрограмме 4</t>
  </si>
  <si>
    <t>Противодействие злоупотреблению наркотиками и их незаконному обороту</t>
  </si>
  <si>
    <t>Комплексные меры по профилактике терроризма и экстремизма, а также в минимизации и (или) ликвидации последствий проявлений терроризма и экстремизма на территории муниципального образования</t>
  </si>
  <si>
    <t>Итого подпрограмма 05:</t>
  </si>
  <si>
    <t>Повышение безопасности дорожного движения</t>
  </si>
  <si>
    <t>Подпрограмма 03 "Реализация отдельных государственных и муниципальных полномочий в сфере социальной политики, культуры и спорта"</t>
  </si>
  <si>
    <t>Итого по  подпрограмме 02:</t>
  </si>
  <si>
    <t>Итого по подпрограмме 01:</t>
  </si>
  <si>
    <t>Подпрограмма 02 "Реализация полномочий в сфере национальной безопасности, национальной  экономики,транспорта,жилищно-коммунального хозяйства ,охраны окружающей среды"</t>
  </si>
  <si>
    <r>
      <t>Подпрограмма 01 "Выполнение функций 
 администрации Стародубского муниципального округа Брянской области"</t>
    </r>
    <r>
      <rPr>
        <u/>
        <sz val="12"/>
        <rFont val="Times New Roman"/>
        <family val="1"/>
        <charset val="204"/>
      </rPr>
      <t xml:space="preserve">
</t>
    </r>
  </si>
  <si>
    <t xml:space="preserve">администрации Стародубского муниципального округа Брянской области" (2022-2024 годы) </t>
  </si>
  <si>
    <t>План реализации муниципальной программы "Обеспечение реализации полномочий администрации Стародубского муниципального округа Брянской области" (2022-2024 годы)</t>
  </si>
  <si>
    <t>2024</t>
  </si>
  <si>
    <t>Информационное обеспечение деятельности органов местного самоуправления</t>
  </si>
  <si>
    <t xml:space="preserve">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несовершеннолетних,организация деятельности административных комиссий и определения перечня должностных лиц органов местного самоуправления,уполномиченных составлять протоколы об административных правонарушениях</t>
  </si>
  <si>
    <t>Обеспечение сохранности автомобильных дорог местного значения и условий безопасного движения по ним</t>
  </si>
  <si>
    <t>Реализация программ формирования комфортной городской среды в рамках регионального проекта "Формирование комфортной городской среды" государственной программы "Формирование современной городской среды Брянской области"</t>
  </si>
  <si>
    <t>F5</t>
  </si>
  <si>
    <t>Строительство и реконструкция (модернизация) объектов питьевого водоснабжения в рамках регионального проекта "Чистая вода" государственной программы "Развитие топливно-энергетического комплекса в жилищно-коммунального хозяйства Брянской области"</t>
  </si>
  <si>
    <t>Мероприятие:Субсидия на реализацию мероприятий по обеспечению жильем молодых семей</t>
  </si>
  <si>
    <t>03</t>
  </si>
  <si>
    <t>Обслуживание государственного (муниципального) долга</t>
  </si>
  <si>
    <t>05</t>
  </si>
  <si>
    <t>06</t>
  </si>
  <si>
    <t xml:space="preserve">Обеспечение сохранности автомобильных дорог местного значения и условий безопасного движения по ним </t>
  </si>
  <si>
    <t>40</t>
  </si>
  <si>
    <t>Подпрограмма 04 "Микрорайон комплексной застройки в н.п.Десятуха Стародубского муниципального округа Брянской области"</t>
  </si>
  <si>
    <t>Подпрограмма 05 "Профилактика правонарушений на территории Стародубского муниципального округа Брянской области"</t>
  </si>
  <si>
    <t>Итого по подпрограмме 5</t>
  </si>
  <si>
    <t>Итого подпрограмма 04:</t>
  </si>
  <si>
    <t>Обеспечение комплексного развития сельских территорий в рамках ведомственного проекта "Развитие жилищного строительства на сельских территориях и повышение уровня благоустройства домовладений" подпрограммы "Создание условий для обеспечения доступным и комфортным жильем сельского населения" государственной программы "Комплексное развитие сельских территорий Брянской области"</t>
  </si>
  <si>
    <t>L5760</t>
  </si>
  <si>
    <t>В1</t>
  </si>
  <si>
    <t>R1</t>
  </si>
  <si>
    <t>Мероприятие:приведение в нормативное состояниедорог и искусственных дорожных сооружений в рамках регионального проекта "Региональная и местная дорожная сеть (Брянская область)"</t>
  </si>
  <si>
    <t>Программа "Обеспечение реализации полномочий администрации Стародубского муниципального округа Брянской области" (2022-2024 годы)</t>
  </si>
  <si>
    <t>Мероприятие: Исполнение исковых требований на основании вступивших в законную силу судебных актов</t>
  </si>
  <si>
    <t>Мероприятия в сфере охраны окружающей среды</t>
  </si>
  <si>
    <t>27</t>
  </si>
  <si>
    <t>S6170</t>
  </si>
  <si>
    <t>Мероприятие по подготовке проектов межевания земельных участков и проведению кадастровых работ</t>
  </si>
  <si>
    <t>ZA</t>
  </si>
  <si>
    <t>L5990</t>
  </si>
  <si>
    <t>Прочие мероприятия в сфере транспортной инфраструктуры</t>
  </si>
  <si>
    <t>Приведение в нормативное состояние и оборудование системами обеспечения безопасности объектов транспортной инфраструктуры автомобильного транспорта</t>
  </si>
  <si>
    <t>Реализация инициативных (проектов) инициативного бюджетирования (Благоустройство места  захоронения мирных жителей, расстрелянных фашистами в годв Великой Отечественной Войны г. Стародуб)</t>
  </si>
  <si>
    <t>S5871</t>
  </si>
  <si>
    <t>объем софинансирования проектов физическими лицами, индивидуальными предпринимателями, юридическими лицами, общественными организациями</t>
  </si>
  <si>
    <t>Реализация инициативных (проектов) инициативного бюджетирования (Благоустройство детской игровой площадки по ул. Школьной д. 1 с. Пятовск)</t>
  </si>
  <si>
    <t>S5875</t>
  </si>
  <si>
    <t>Реализация инициативных (проектов) инициативного бюджетирования(Благоустройство зоны  массовых мероприятий МУК "Парк культуры и отдыха им. А. И. Рубца г. Стародуба)</t>
  </si>
  <si>
    <t>S5874</t>
  </si>
  <si>
    <t>Проведение топографо-геодезических,картографических и землеустроительных работ</t>
  </si>
  <si>
    <t>Строительство объекта "Физкультурно-оздоровительный комплекс с бассейном"</t>
  </si>
  <si>
    <t>Приложение  №2 к постановлению №1195 _от 03.10.2022г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</si>
</sst>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0" formatCode="_-* #,##0.00&quot;р.&quot;_-;\-* #,##0.00&quot;р.&quot;_-;_-* &quot;-&quot;??&quot;р.&quot;_-;_-@_-"/>
    <numFmt numFmtId="172" formatCode="#,##0.0"/>
    <numFmt numFmtId="177" formatCode="#,##0.000"/>
  </numFmts>
  <fonts count="27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60"/>
      <name val="Times New Roman"/>
      <family val="1"/>
      <charset val="204"/>
    </font>
    <font>
      <b/>
      <sz val="12"/>
      <color indexed="60"/>
      <name val="Times New Roman"/>
      <family val="1"/>
      <charset val="204"/>
    </font>
    <font>
      <b/>
      <sz val="12"/>
      <color indexed="62"/>
      <name val="Times New Roman"/>
      <family val="1"/>
      <charset val="204"/>
    </font>
    <font>
      <u/>
      <sz val="12"/>
      <color indexed="60"/>
      <name val="Times New Roman"/>
      <family val="1"/>
      <charset val="204"/>
    </font>
    <font>
      <sz val="8"/>
      <name val="Calibri"/>
      <family val="2"/>
      <charset val="204"/>
    </font>
    <font>
      <b/>
      <u/>
      <sz val="12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indexed="60"/>
      <name val="Times New Roman"/>
      <family val="1"/>
      <charset val="204"/>
    </font>
    <font>
      <b/>
      <u/>
      <sz val="12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u/>
      <sz val="12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2"/>
      <color theme="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1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70" fontId="3" fillId="0" borderId="0" applyFont="0" applyFill="0" applyBorder="0" applyAlignment="0" applyProtection="0"/>
  </cellStyleXfs>
  <cellXfs count="345">
    <xf numFmtId="0" fontId="0" fillId="0" borderId="0" xfId="0"/>
    <xf numFmtId="0" fontId="4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172" fontId="5" fillId="3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172" fontId="4" fillId="0" borderId="0" xfId="0" applyNumberFormat="1" applyFont="1"/>
    <xf numFmtId="0" fontId="4" fillId="0" borderId="1" xfId="0" applyFont="1" applyBorder="1" applyAlignment="1">
      <alignment horizontal="center" vertical="center" wrapText="1"/>
    </xf>
    <xf numFmtId="172" fontId="4" fillId="0" borderId="0" xfId="0" applyNumberFormat="1" applyFont="1" applyAlignment="1">
      <alignment horizontal="center" vertical="center" wrapText="1"/>
    </xf>
    <xf numFmtId="172" fontId="4" fillId="2" borderId="1" xfId="0" applyNumberFormat="1" applyFont="1" applyFill="1" applyBorder="1" applyAlignment="1">
      <alignment horizontal="center" vertical="center" wrapText="1"/>
    </xf>
    <xf numFmtId="172" fontId="4" fillId="0" borderId="1" xfId="0" applyNumberFormat="1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1" fontId="4" fillId="0" borderId="0" xfId="0" applyNumberFormat="1" applyFont="1" applyAlignment="1">
      <alignment horizontal="center" vertical="center" wrapText="1"/>
    </xf>
    <xf numFmtId="172" fontId="4" fillId="2" borderId="1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0" xfId="0" applyFont="1"/>
    <xf numFmtId="0" fontId="7" fillId="0" borderId="0" xfId="0" applyFont="1"/>
    <xf numFmtId="172" fontId="6" fillId="0" borderId="0" xfId="0" applyNumberFormat="1" applyFont="1"/>
    <xf numFmtId="0" fontId="6" fillId="0" borderId="0" xfId="0" applyFont="1" applyAlignment="1">
      <alignment horizontal="right"/>
    </xf>
    <xf numFmtId="0" fontId="6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172" fontId="6" fillId="0" borderId="0" xfId="0" applyNumberFormat="1" applyFont="1" applyAlignment="1">
      <alignment horizontal="center" vertical="center" wrapText="1"/>
    </xf>
    <xf numFmtId="172" fontId="6" fillId="4" borderId="1" xfId="0" applyNumberFormat="1" applyFont="1" applyFill="1" applyBorder="1" applyAlignment="1">
      <alignment horizontal="center" vertical="center"/>
    </xf>
    <xf numFmtId="172" fontId="6" fillId="5" borderId="1" xfId="0" applyNumberFormat="1" applyFont="1" applyFill="1" applyBorder="1" applyAlignment="1">
      <alignment horizontal="center" vertical="center"/>
    </xf>
    <xf numFmtId="172" fontId="6" fillId="0" borderId="1" xfId="0" applyNumberFormat="1" applyFont="1" applyBorder="1" applyAlignment="1">
      <alignment horizontal="center" vertical="center"/>
    </xf>
    <xf numFmtId="172" fontId="6" fillId="6" borderId="1" xfId="0" applyNumberFormat="1" applyFont="1" applyFill="1" applyBorder="1" applyAlignment="1">
      <alignment horizontal="center" vertical="center"/>
    </xf>
    <xf numFmtId="172" fontId="6" fillId="7" borderId="1" xfId="0" applyNumberFormat="1" applyFont="1" applyFill="1" applyBorder="1" applyAlignment="1">
      <alignment horizontal="center" vertical="center"/>
    </xf>
    <xf numFmtId="172" fontId="6" fillId="8" borderId="1" xfId="0" applyNumberFormat="1" applyFont="1" applyFill="1" applyBorder="1" applyAlignment="1">
      <alignment horizontal="center" vertical="center"/>
    </xf>
    <xf numFmtId="172" fontId="6" fillId="9" borderId="1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/>
    </xf>
    <xf numFmtId="0" fontId="4" fillId="0" borderId="1" xfId="0" applyFont="1" applyBorder="1" applyAlignment="1" applyProtection="1">
      <alignment horizontal="left" wrapText="1"/>
    </xf>
    <xf numFmtId="0" fontId="4" fillId="0" borderId="1" xfId="0" applyFont="1" applyBorder="1" applyAlignment="1" applyProtection="1">
      <alignment horizontal="left" vertical="center" wrapText="1"/>
    </xf>
    <xf numFmtId="0" fontId="4" fillId="0" borderId="0" xfId="0" applyFont="1" applyAlignment="1" applyProtection="1">
      <alignment horizontal="left" wrapText="1"/>
    </xf>
    <xf numFmtId="0" fontId="4" fillId="0" borderId="0" xfId="0" applyFont="1" applyProtection="1"/>
    <xf numFmtId="0" fontId="6" fillId="0" borderId="0" xfId="0" applyFont="1" applyProtection="1"/>
    <xf numFmtId="0" fontId="6" fillId="0" borderId="0" xfId="0" applyFont="1" applyAlignment="1" applyProtection="1">
      <alignment horizontal="right"/>
    </xf>
    <xf numFmtId="0" fontId="6" fillId="0" borderId="1" xfId="0" applyFont="1" applyBorder="1" applyAlignment="1" applyProtection="1">
      <alignment horizontal="left" wrapText="1"/>
    </xf>
    <xf numFmtId="172" fontId="4" fillId="0" borderId="1" xfId="0" applyNumberFormat="1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left" wrapText="1"/>
    </xf>
    <xf numFmtId="172" fontId="5" fillId="0" borderId="1" xfId="0" applyNumberFormat="1" applyFont="1" applyBorder="1" applyAlignment="1" applyProtection="1">
      <alignment horizontal="center" vertical="center"/>
    </xf>
    <xf numFmtId="172" fontId="4" fillId="0" borderId="0" xfId="0" applyNumberFormat="1" applyFont="1" applyAlignment="1" applyProtection="1">
      <alignment horizontal="center" vertical="center"/>
    </xf>
    <xf numFmtId="0" fontId="7" fillId="0" borderId="0" xfId="0" applyFont="1" applyFill="1"/>
    <xf numFmtId="0" fontId="4" fillId="0" borderId="0" xfId="0" applyFont="1" applyFill="1"/>
    <xf numFmtId="172" fontId="4" fillId="0" borderId="0" xfId="0" applyNumberFormat="1" applyFont="1" applyFill="1"/>
    <xf numFmtId="170" fontId="4" fillId="0" borderId="0" xfId="1" applyFont="1" applyFill="1"/>
    <xf numFmtId="170" fontId="4" fillId="0" borderId="0" xfId="1" applyFont="1" applyFill="1" applyAlignment="1"/>
    <xf numFmtId="49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wrapText="1"/>
    </xf>
    <xf numFmtId="177" fontId="5" fillId="0" borderId="1" xfId="0" applyNumberFormat="1" applyFont="1" applyFill="1" applyBorder="1" applyAlignment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49" fontId="22" fillId="0" borderId="0" xfId="0" applyNumberFormat="1" applyFont="1" applyFill="1" applyAlignment="1">
      <alignment vertical="center" wrapText="1"/>
    </xf>
    <xf numFmtId="0" fontId="12" fillId="0" borderId="0" xfId="0" applyFont="1" applyFill="1"/>
    <xf numFmtId="172" fontId="14" fillId="0" borderId="0" xfId="0" applyNumberFormat="1" applyFont="1" applyFill="1"/>
    <xf numFmtId="0" fontId="13" fillId="0" borderId="0" xfId="0" applyFont="1" applyFill="1" applyAlignment="1">
      <alignment horizontal="right"/>
    </xf>
    <xf numFmtId="0" fontId="4" fillId="0" borderId="1" xfId="0" applyFont="1" applyFill="1" applyBorder="1" applyAlignment="1">
      <alignment wrapText="1"/>
    </xf>
    <xf numFmtId="0" fontId="5" fillId="0" borderId="1" xfId="0" applyFont="1" applyFill="1" applyBorder="1" applyAlignment="1">
      <alignment horizontal="center" vertical="center" wrapText="1"/>
    </xf>
    <xf numFmtId="0" fontId="23" fillId="0" borderId="3" xfId="0" applyFont="1" applyFill="1" applyBorder="1" applyAlignment="1"/>
    <xf numFmtId="0" fontId="5" fillId="10" borderId="1" xfId="0" applyFont="1" applyFill="1" applyBorder="1" applyAlignment="1">
      <alignment wrapText="1"/>
    </xf>
    <xf numFmtId="4" fontId="24" fillId="11" borderId="4" xfId="0" applyNumberFormat="1" applyFont="1" applyFill="1" applyBorder="1" applyAlignment="1">
      <alignment horizontal="center" vertical="center"/>
    </xf>
    <xf numFmtId="0" fontId="12" fillId="0" borderId="0" xfId="0" applyFont="1" applyFill="1" applyAlignment="1">
      <alignment horizontal="right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 wrapText="1"/>
    </xf>
    <xf numFmtId="0" fontId="5" fillId="10" borderId="1" xfId="0" applyFont="1" applyFill="1" applyBorder="1" applyAlignment="1">
      <alignment horizontal="left" vertical="center" wrapText="1"/>
    </xf>
    <xf numFmtId="0" fontId="4" fillId="12" borderId="1" xfId="0" applyFont="1" applyFill="1" applyBorder="1" applyAlignment="1">
      <alignment horizontal="left" vertical="center" wrapText="1"/>
    </xf>
    <xf numFmtId="177" fontId="4" fillId="12" borderId="1" xfId="0" applyNumberFormat="1" applyFont="1" applyFill="1" applyBorder="1" applyAlignment="1">
      <alignment horizontal="center" vertical="center"/>
    </xf>
    <xf numFmtId="4" fontId="5" fillId="0" borderId="1" xfId="0" applyNumberFormat="1" applyFont="1" applyFill="1" applyBorder="1" applyAlignment="1">
      <alignment horizontal="center" vertical="center"/>
    </xf>
    <xf numFmtId="4" fontId="5" fillId="10" borderId="1" xfId="0" applyNumberFormat="1" applyFont="1" applyFill="1" applyBorder="1" applyAlignment="1">
      <alignment horizontal="center" vertical="center"/>
    </xf>
    <xf numFmtId="4" fontId="1" fillId="10" borderId="1" xfId="0" applyNumberFormat="1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left" vertical="center" wrapText="1"/>
    </xf>
    <xf numFmtId="49" fontId="12" fillId="0" borderId="0" xfId="0" applyNumberFormat="1" applyFont="1" applyFill="1"/>
    <xf numFmtId="49" fontId="12" fillId="0" borderId="0" xfId="0" applyNumberFormat="1" applyFont="1" applyFill="1" applyAlignment="1">
      <alignment horizontal="right"/>
    </xf>
    <xf numFmtId="49" fontId="4" fillId="0" borderId="0" xfId="1" applyNumberFormat="1" applyFont="1" applyFill="1"/>
    <xf numFmtId="49" fontId="4" fillId="0" borderId="1" xfId="0" applyNumberFormat="1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wrapText="1"/>
    </xf>
    <xf numFmtId="49" fontId="5" fillId="10" borderId="1" xfId="0" applyNumberFormat="1" applyFont="1" applyFill="1" applyBorder="1" applyAlignment="1">
      <alignment horizontal="left" vertical="center" wrapText="1"/>
    </xf>
    <xf numFmtId="49" fontId="5" fillId="10" borderId="1" xfId="0" applyNumberFormat="1" applyFont="1" applyFill="1" applyBorder="1" applyAlignment="1">
      <alignment wrapText="1"/>
    </xf>
    <xf numFmtId="49" fontId="4" fillId="12" borderId="1" xfId="0" applyNumberFormat="1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vertical="center" wrapText="1"/>
    </xf>
    <xf numFmtId="49" fontId="4" fillId="0" borderId="0" xfId="0" applyNumberFormat="1" applyFont="1" applyFill="1"/>
    <xf numFmtId="49" fontId="22" fillId="0" borderId="1" xfId="0" applyNumberFormat="1" applyFont="1" applyFill="1" applyBorder="1" applyAlignment="1">
      <alignment vertical="center" wrapText="1"/>
    </xf>
    <xf numFmtId="0" fontId="5" fillId="10" borderId="1" xfId="0" applyFont="1" applyFill="1" applyBorder="1" applyAlignment="1">
      <alignment horizontal="left" vertical="center" wrapText="1"/>
    </xf>
    <xf numFmtId="0" fontId="25" fillId="0" borderId="3" xfId="0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 vertical="center" wrapText="1"/>
    </xf>
    <xf numFmtId="0" fontId="17" fillId="0" borderId="5" xfId="0" applyFont="1" applyFill="1" applyBorder="1" applyAlignment="1">
      <alignment horizontal="center" vertical="center" wrapText="1"/>
    </xf>
    <xf numFmtId="0" fontId="17" fillId="10" borderId="3" xfId="0" applyFont="1" applyFill="1" applyBorder="1" applyAlignment="1">
      <alignment horizontal="center" vertical="center" wrapText="1"/>
    </xf>
    <xf numFmtId="0" fontId="17" fillId="10" borderId="4" xfId="0" applyFont="1" applyFill="1" applyBorder="1" applyAlignment="1">
      <alignment horizontal="center" vertical="center" wrapText="1"/>
    </xf>
    <xf numFmtId="0" fontId="25" fillId="12" borderId="3" xfId="0" applyFont="1" applyFill="1" applyBorder="1" applyAlignment="1">
      <alignment horizontal="center" vertical="center" wrapText="1"/>
    </xf>
    <xf numFmtId="0" fontId="25" fillId="12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/>
    </xf>
    <xf numFmtId="0" fontId="19" fillId="0" borderId="1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4" fontId="4" fillId="11" borderId="1" xfId="0" applyNumberFormat="1" applyFont="1" applyFill="1" applyBorder="1" applyAlignment="1">
      <alignment horizontal="center" vertical="center"/>
    </xf>
    <xf numFmtId="177" fontId="4" fillId="11" borderId="1" xfId="0" applyNumberFormat="1" applyFont="1" applyFill="1" applyBorder="1" applyAlignment="1">
      <alignment horizontal="center" vertical="center"/>
    </xf>
    <xf numFmtId="4" fontId="5" fillId="11" borderId="1" xfId="0" applyNumberFormat="1" applyFont="1" applyFill="1" applyBorder="1" applyAlignment="1">
      <alignment horizontal="center" vertical="center"/>
    </xf>
    <xf numFmtId="177" fontId="5" fillId="11" borderId="1" xfId="0" applyNumberFormat="1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left" vertical="center" wrapText="1"/>
    </xf>
    <xf numFmtId="0" fontId="2" fillId="11" borderId="4" xfId="0" applyFont="1" applyFill="1" applyBorder="1" applyAlignment="1">
      <alignment horizontal="left" vertical="center" wrapText="1"/>
    </xf>
    <xf numFmtId="0" fontId="25" fillId="0" borderId="3" xfId="0" applyFont="1" applyFill="1" applyBorder="1" applyAlignment="1">
      <alignment horizontal="center" vertical="center" wrapText="1"/>
    </xf>
    <xf numFmtId="0" fontId="2" fillId="11" borderId="1" xfId="0" applyFont="1" applyFill="1" applyBorder="1" applyAlignment="1">
      <alignment horizontal="left" vertical="center" wrapText="1"/>
    </xf>
    <xf numFmtId="0" fontId="17" fillId="0" borderId="4" xfId="0" applyFont="1" applyFill="1" applyBorder="1" applyAlignment="1">
      <alignment horizontal="center" vertical="center" wrapText="1"/>
    </xf>
    <xf numFmtId="0" fontId="25" fillId="0" borderId="3" xfId="0" applyFont="1" applyBorder="1" applyAlignment="1">
      <alignment horizontal="center" vertical="center" wrapText="1"/>
    </xf>
    <xf numFmtId="0" fontId="2" fillId="11" borderId="4" xfId="0" applyFont="1" applyFill="1" applyBorder="1" applyAlignment="1">
      <alignment vertical="center" wrapText="1"/>
    </xf>
    <xf numFmtId="49" fontId="5" fillId="0" borderId="4" xfId="0" applyNumberFormat="1" applyFont="1" applyFill="1" applyBorder="1" applyAlignment="1">
      <alignment vertical="center" wrapText="1"/>
    </xf>
    <xf numFmtId="49" fontId="4" fillId="11" borderId="1" xfId="0" applyNumberFormat="1" applyFont="1" applyFill="1" applyBorder="1" applyAlignment="1">
      <alignment horizontal="left" vertical="center" wrapText="1"/>
    </xf>
    <xf numFmtId="49" fontId="5" fillId="11" borderId="1" xfId="0" applyNumberFormat="1" applyFont="1" applyFill="1" applyBorder="1" applyAlignment="1">
      <alignment wrapText="1"/>
    </xf>
    <xf numFmtId="0" fontId="5" fillId="11" borderId="1" xfId="0" applyFont="1" applyFill="1" applyBorder="1" applyAlignment="1">
      <alignment wrapText="1"/>
    </xf>
    <xf numFmtId="49" fontId="22" fillId="11" borderId="1" xfId="0" applyNumberFormat="1" applyFont="1" applyFill="1" applyBorder="1" applyAlignment="1">
      <alignment vertical="center" wrapText="1"/>
    </xf>
    <xf numFmtId="49" fontId="4" fillId="11" borderId="1" xfId="0" applyNumberFormat="1" applyFont="1" applyFill="1" applyBorder="1" applyAlignment="1">
      <alignment vertical="center" wrapText="1"/>
    </xf>
    <xf numFmtId="0" fontId="4" fillId="11" borderId="1" xfId="0" applyFont="1" applyFill="1" applyBorder="1" applyAlignment="1">
      <alignment wrapText="1"/>
    </xf>
    <xf numFmtId="49" fontId="5" fillId="11" borderId="1" xfId="0" applyNumberFormat="1" applyFont="1" applyFill="1" applyBorder="1" applyAlignment="1">
      <alignment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0" fontId="4" fillId="11" borderId="1" xfId="0" applyFont="1" applyFill="1" applyBorder="1" applyAlignment="1">
      <alignment vertical="center" wrapText="1"/>
    </xf>
    <xf numFmtId="0" fontId="5" fillId="11" borderId="1" xfId="0" applyFont="1" applyFill="1" applyBorder="1" applyAlignment="1">
      <alignment horizontal="left" vertical="center" wrapText="1"/>
    </xf>
    <xf numFmtId="49" fontId="5" fillId="11" borderId="1" xfId="0" applyNumberFormat="1" applyFont="1" applyFill="1" applyBorder="1" applyAlignment="1">
      <alignment horizontal="left" vertical="center" wrapText="1"/>
    </xf>
    <xf numFmtId="0" fontId="26" fillId="11" borderId="1" xfId="0" applyFont="1" applyFill="1" applyBorder="1" applyAlignment="1">
      <alignment horizontal="left" vertical="center" wrapText="1"/>
    </xf>
    <xf numFmtId="4" fontId="26" fillId="11" borderId="1" xfId="0" applyNumberFormat="1" applyFont="1" applyFill="1" applyBorder="1" applyAlignment="1">
      <alignment horizontal="center" vertical="center"/>
    </xf>
    <xf numFmtId="172" fontId="4" fillId="12" borderId="1" xfId="0" applyNumberFormat="1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vertical="center" wrapText="1"/>
    </xf>
    <xf numFmtId="0" fontId="4" fillId="13" borderId="1" xfId="0" applyFont="1" applyFill="1" applyBorder="1" applyAlignment="1">
      <alignment horizontal="left" vertical="center" wrapText="1"/>
    </xf>
    <xf numFmtId="49" fontId="4" fillId="13" borderId="1" xfId="0" applyNumberFormat="1" applyFont="1" applyFill="1" applyBorder="1" applyAlignment="1">
      <alignment horizontal="left" vertical="center" wrapText="1"/>
    </xf>
    <xf numFmtId="4" fontId="5" fillId="13" borderId="1" xfId="0" applyNumberFormat="1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wrapText="1"/>
    </xf>
    <xf numFmtId="49" fontId="5" fillId="13" borderId="1" xfId="0" applyNumberFormat="1" applyFont="1" applyFill="1" applyBorder="1" applyAlignment="1">
      <alignment wrapText="1"/>
    </xf>
    <xf numFmtId="4" fontId="15" fillId="13" borderId="1" xfId="0" applyNumberFormat="1" applyFont="1" applyFill="1" applyBorder="1" applyAlignment="1">
      <alignment horizontal="center" vertical="center"/>
    </xf>
    <xf numFmtId="0" fontId="1" fillId="13" borderId="4" xfId="0" applyFont="1" applyFill="1" applyBorder="1" applyAlignment="1">
      <alignment horizontal="left" vertical="center" wrapText="1"/>
    </xf>
    <xf numFmtId="0" fontId="4" fillId="13" borderId="4" xfId="0" applyFont="1" applyFill="1" applyBorder="1" applyAlignment="1">
      <alignment horizontal="center" vertical="center" wrapText="1"/>
    </xf>
    <xf numFmtId="177" fontId="5" fillId="13" borderId="1" xfId="0" applyNumberFormat="1" applyFont="1" applyFill="1" applyBorder="1" applyAlignment="1">
      <alignment horizontal="center" vertical="center"/>
    </xf>
    <xf numFmtId="0" fontId="2" fillId="13" borderId="3" xfId="0" applyFont="1" applyFill="1" applyBorder="1" applyAlignment="1">
      <alignment horizontal="left" vertical="center" wrapText="1"/>
    </xf>
    <xf numFmtId="0" fontId="4" fillId="13" borderId="3" xfId="0" applyFont="1" applyFill="1" applyBorder="1" applyAlignment="1">
      <alignment horizontal="center" vertical="center" wrapText="1"/>
    </xf>
    <xf numFmtId="0" fontId="2" fillId="13" borderId="5" xfId="0" applyFont="1" applyFill="1" applyBorder="1" applyAlignment="1">
      <alignment horizontal="left" vertical="center" wrapText="1"/>
    </xf>
    <xf numFmtId="0" fontId="4" fillId="13" borderId="5" xfId="0" applyFont="1" applyFill="1" applyBorder="1" applyAlignment="1">
      <alignment horizontal="center" vertical="center" wrapText="1"/>
    </xf>
    <xf numFmtId="0" fontId="25" fillId="0" borderId="3" xfId="0" applyFont="1" applyBorder="1" applyAlignment="1">
      <alignment horizontal="center" vertical="center" wrapText="1"/>
    </xf>
    <xf numFmtId="0" fontId="4" fillId="11" borderId="1" xfId="0" applyFont="1" applyFill="1" applyBorder="1" applyAlignment="1">
      <alignment horizontal="left" wrapText="1"/>
    </xf>
    <xf numFmtId="49" fontId="4" fillId="0" borderId="1" xfId="0" applyNumberFormat="1" applyFont="1" applyFill="1" applyBorder="1" applyAlignment="1">
      <alignment horizontal="left" vertical="top" wrapText="1"/>
    </xf>
    <xf numFmtId="0" fontId="4" fillId="11" borderId="1" xfId="0" applyFont="1" applyFill="1" applyBorder="1" applyAlignment="1">
      <alignment horizontal="left" vertical="top" wrapText="1"/>
    </xf>
    <xf numFmtId="49" fontId="4" fillId="11" borderId="1" xfId="0" applyNumberFormat="1" applyFont="1" applyFill="1" applyBorder="1" applyAlignment="1">
      <alignment vertical="top" wrapText="1"/>
    </xf>
    <xf numFmtId="0" fontId="4" fillId="11" borderId="1" xfId="0" applyFont="1" applyFill="1" applyBorder="1" applyAlignment="1">
      <alignment vertical="top" wrapText="1"/>
    </xf>
    <xf numFmtId="0" fontId="4" fillId="0" borderId="1" xfId="0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vertical="top" wrapText="1"/>
    </xf>
    <xf numFmtId="0" fontId="25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left" vertical="center" wrapText="1"/>
    </xf>
    <xf numFmtId="49" fontId="4" fillId="0" borderId="5" xfId="0" applyNumberFormat="1" applyFont="1" applyFill="1" applyBorder="1" applyAlignment="1">
      <alignment horizontal="left" vertical="center" wrapText="1"/>
    </xf>
    <xf numFmtId="49" fontId="4" fillId="11" borderId="5" xfId="0" applyNumberFormat="1" applyFont="1" applyFill="1" applyBorder="1" applyAlignment="1">
      <alignment horizontal="left" vertical="center" wrapText="1"/>
    </xf>
    <xf numFmtId="0" fontId="4" fillId="11" borderId="5" xfId="0" applyFont="1" applyFill="1" applyBorder="1" applyAlignment="1">
      <alignment horizontal="left" vertical="center" wrapText="1"/>
    </xf>
    <xf numFmtId="4" fontId="4" fillId="11" borderId="5" xfId="0" applyNumberFormat="1" applyFont="1" applyFill="1" applyBorder="1" applyAlignment="1">
      <alignment horizontal="center" vertical="center"/>
    </xf>
    <xf numFmtId="0" fontId="5" fillId="0" borderId="4" xfId="0" applyFont="1" applyFill="1" applyBorder="1" applyAlignment="1">
      <alignment wrapText="1"/>
    </xf>
    <xf numFmtId="49" fontId="5" fillId="0" borderId="4" xfId="0" applyNumberFormat="1" applyFont="1" applyFill="1" applyBorder="1" applyAlignment="1">
      <alignment wrapText="1"/>
    </xf>
    <xf numFmtId="49" fontId="5" fillId="11" borderId="4" xfId="0" applyNumberFormat="1" applyFont="1" applyFill="1" applyBorder="1" applyAlignment="1">
      <alignment wrapText="1"/>
    </xf>
    <xf numFmtId="0" fontId="5" fillId="11" borderId="4" xfId="0" applyFont="1" applyFill="1" applyBorder="1" applyAlignment="1">
      <alignment wrapText="1"/>
    </xf>
    <xf numFmtId="4" fontId="5" fillId="11" borderId="4" xfId="0" applyNumberFormat="1" applyFont="1" applyFill="1" applyBorder="1" applyAlignment="1">
      <alignment horizontal="center" vertical="center"/>
    </xf>
    <xf numFmtId="0" fontId="4" fillId="0" borderId="0" xfId="0" applyFont="1" applyFill="1" applyBorder="1"/>
    <xf numFmtId="0" fontId="25" fillId="11" borderId="5" xfId="0" applyFont="1" applyFill="1" applyBorder="1" applyAlignment="1">
      <alignment horizontal="center" vertical="center" wrapText="1"/>
    </xf>
    <xf numFmtId="0" fontId="2" fillId="14" borderId="1" xfId="0" applyFont="1" applyFill="1" applyBorder="1" applyAlignment="1">
      <alignment horizontal="left" vertical="center" wrapText="1"/>
    </xf>
    <xf numFmtId="177" fontId="17" fillId="0" borderId="3" xfId="0" applyNumberFormat="1" applyFont="1" applyFill="1" applyBorder="1" applyAlignment="1">
      <alignment horizontal="center" vertical="center" wrapText="1"/>
    </xf>
    <xf numFmtId="0" fontId="1" fillId="13" borderId="4" xfId="0" applyFont="1" applyFill="1" applyBorder="1" applyAlignment="1">
      <alignment horizontal="left" vertical="center" wrapText="1"/>
    </xf>
    <xf numFmtId="4" fontId="4" fillId="14" borderId="1" xfId="0" applyNumberFormat="1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left" vertical="center" wrapText="1"/>
    </xf>
    <xf numFmtId="177" fontId="18" fillId="0" borderId="4" xfId="0" applyNumberFormat="1" applyFont="1" applyFill="1" applyBorder="1" applyAlignment="1">
      <alignment horizontal="center" vertical="center" wrapText="1"/>
    </xf>
    <xf numFmtId="4" fontId="4" fillId="0" borderId="1" xfId="0" applyNumberFormat="1" applyFont="1" applyFill="1" applyBorder="1" applyAlignment="1">
      <alignment horizontal="center" vertical="center"/>
    </xf>
    <xf numFmtId="4" fontId="17" fillId="0" borderId="3" xfId="0" applyNumberFormat="1" applyFont="1" applyFill="1" applyBorder="1" applyAlignment="1">
      <alignment horizontal="center" vertical="center" wrapText="1"/>
    </xf>
    <xf numFmtId="0" fontId="25" fillId="0" borderId="3" xfId="0" applyFont="1" applyFill="1" applyBorder="1" applyAlignment="1">
      <alignment horizontal="center" vertical="center" wrapText="1"/>
    </xf>
    <xf numFmtId="0" fontId="25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/>
    <xf numFmtId="0" fontId="25" fillId="0" borderId="3" xfId="0" applyFont="1" applyFill="1" applyBorder="1" applyAlignment="1">
      <alignment horizontal="center" vertical="center" wrapText="1"/>
    </xf>
    <xf numFmtId="0" fontId="17" fillId="14" borderId="3" xfId="0" applyFont="1" applyFill="1" applyBorder="1" applyAlignment="1">
      <alignment horizontal="center" vertical="center" wrapText="1"/>
    </xf>
    <xf numFmtId="0" fontId="25" fillId="0" borderId="3" xfId="0" applyFont="1" applyBorder="1" applyAlignment="1">
      <alignment horizontal="center" vertical="center" wrapText="1"/>
    </xf>
    <xf numFmtId="0" fontId="5" fillId="11" borderId="1" xfId="0" applyFont="1" applyFill="1" applyBorder="1" applyAlignment="1">
      <alignment vertical="center" wrapText="1"/>
    </xf>
    <xf numFmtId="0" fontId="17" fillId="11" borderId="3" xfId="0" applyFont="1" applyFill="1" applyBorder="1" applyAlignment="1">
      <alignment horizontal="center" vertical="center" wrapText="1"/>
    </xf>
    <xf numFmtId="4" fontId="26" fillId="14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 applyProtection="1">
      <alignment horizontal="left" vertical="center" wrapText="1"/>
    </xf>
    <xf numFmtId="0" fontId="5" fillId="0" borderId="0" xfId="0" applyFont="1" applyAlignment="1" applyProtection="1">
      <alignment horizontal="center" vertical="center" wrapText="1"/>
    </xf>
    <xf numFmtId="0" fontId="5" fillId="0" borderId="6" xfId="0" applyFont="1" applyBorder="1" applyAlignment="1" applyProtection="1">
      <alignment horizontal="center" vertical="center" wrapText="1"/>
    </xf>
    <xf numFmtId="0" fontId="6" fillId="0" borderId="0" xfId="0" applyFont="1" applyAlignment="1" applyProtection="1">
      <alignment horizontal="right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2" borderId="1" xfId="0" applyFont="1" applyFill="1" applyBorder="1" applyAlignment="1" applyProtection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6" fillId="0" borderId="0" xfId="0" applyFont="1" applyAlignment="1">
      <alignment horizontal="right" vertical="center" wrapText="1"/>
    </xf>
    <xf numFmtId="0" fontId="6" fillId="0" borderId="1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center" vertical="center" wrapText="1"/>
    </xf>
    <xf numFmtId="172" fontId="6" fillId="0" borderId="0" xfId="0" applyNumberFormat="1" applyFont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6" fillId="5" borderId="1" xfId="0" applyFont="1" applyFill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172" fontId="4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172" fontId="6" fillId="0" borderId="0" xfId="0" applyNumberFormat="1" applyFont="1" applyAlignment="1">
      <alignment horizontal="right" vertical="center"/>
    </xf>
    <xf numFmtId="0" fontId="6" fillId="4" borderId="1" xfId="0" applyFont="1" applyFill="1" applyBorder="1" applyAlignment="1">
      <alignment horizontal="left" vertical="center" wrapText="1"/>
    </xf>
    <xf numFmtId="0" fontId="6" fillId="9" borderId="1" xfId="0" applyFont="1" applyFill="1" applyBorder="1" applyAlignment="1">
      <alignment horizontal="left" vertical="center" wrapText="1"/>
    </xf>
    <xf numFmtId="0" fontId="6" fillId="7" borderId="1" xfId="0" applyFont="1" applyFill="1" applyBorder="1" applyAlignment="1">
      <alignment horizontal="left" vertical="center" wrapText="1"/>
    </xf>
    <xf numFmtId="0" fontId="6" fillId="6" borderId="1" xfId="0" applyFont="1" applyFill="1" applyBorder="1" applyAlignment="1">
      <alignment horizontal="left" vertical="center" wrapText="1"/>
    </xf>
    <xf numFmtId="0" fontId="6" fillId="8" borderId="1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/>
    </xf>
    <xf numFmtId="0" fontId="2" fillId="11" borderId="4" xfId="0" applyFont="1" applyFill="1" applyBorder="1" applyAlignment="1">
      <alignment horizontal="left" vertical="center" wrapText="1"/>
    </xf>
    <xf numFmtId="0" fontId="2" fillId="11" borderId="3" xfId="0" applyFont="1" applyFill="1" applyBorder="1" applyAlignment="1">
      <alignment horizontal="left" vertical="center" wrapText="1"/>
    </xf>
    <xf numFmtId="0" fontId="2" fillId="11" borderId="5" xfId="0" applyFont="1" applyFill="1" applyBorder="1" applyAlignment="1">
      <alignment horizontal="left" vertical="center" wrapText="1"/>
    </xf>
    <xf numFmtId="49" fontId="5" fillId="0" borderId="4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2" fillId="11" borderId="1" xfId="0" applyFont="1" applyFill="1" applyBorder="1" applyAlignment="1">
      <alignment horizontal="left" vertical="center" wrapText="1"/>
    </xf>
    <xf numFmtId="0" fontId="1" fillId="10" borderId="4" xfId="0" applyFont="1" applyFill="1" applyBorder="1" applyAlignment="1">
      <alignment horizontal="center" vertical="center" wrapText="1"/>
    </xf>
    <xf numFmtId="0" fontId="1" fillId="10" borderId="3" xfId="0" applyFont="1" applyFill="1" applyBorder="1" applyAlignment="1">
      <alignment horizontal="center" vertical="center" wrapText="1"/>
    </xf>
    <xf numFmtId="0" fontId="1" fillId="10" borderId="5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/>
    </xf>
    <xf numFmtId="0" fontId="11" fillId="12" borderId="1" xfId="0" applyFont="1" applyFill="1" applyBorder="1" applyAlignment="1">
      <alignment horizontal="left" vertical="center" wrapText="1"/>
    </xf>
    <xf numFmtId="0" fontId="20" fillId="12" borderId="1" xfId="0" applyFont="1" applyFill="1" applyBorder="1" applyAlignment="1">
      <alignment horizontal="left" vertical="center" wrapText="1"/>
    </xf>
    <xf numFmtId="0" fontId="17" fillId="0" borderId="4" xfId="0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 vertical="center" wrapText="1"/>
    </xf>
    <xf numFmtId="0" fontId="17" fillId="0" borderId="5" xfId="0" applyFont="1" applyFill="1" applyBorder="1" applyAlignment="1">
      <alignment horizontal="center" vertical="center" wrapText="1"/>
    </xf>
    <xf numFmtId="0" fontId="11" fillId="12" borderId="4" xfId="0" applyFont="1" applyFill="1" applyBorder="1" applyAlignment="1">
      <alignment horizontal="left" vertical="center" wrapText="1"/>
    </xf>
    <xf numFmtId="0" fontId="11" fillId="12" borderId="3" xfId="0" applyFont="1" applyFill="1" applyBorder="1" applyAlignment="1">
      <alignment horizontal="left" vertical="center" wrapText="1"/>
    </xf>
    <xf numFmtId="0" fontId="11" fillId="12" borderId="5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17" fillId="11" borderId="4" xfId="0" applyFont="1" applyFill="1" applyBorder="1" applyAlignment="1">
      <alignment horizontal="center" vertical="center" wrapText="1"/>
    </xf>
    <xf numFmtId="0" fontId="17" fillId="11" borderId="3" xfId="0" applyFont="1" applyFill="1" applyBorder="1" applyAlignment="1">
      <alignment horizontal="center" vertical="center" wrapText="1"/>
    </xf>
    <xf numFmtId="0" fontId="17" fillId="11" borderId="5" xfId="0" applyFont="1" applyFill="1" applyBorder="1" applyAlignment="1">
      <alignment horizontal="center" vertical="center" wrapText="1"/>
    </xf>
    <xf numFmtId="0" fontId="17" fillId="14" borderId="4" xfId="0" applyFont="1" applyFill="1" applyBorder="1" applyAlignment="1">
      <alignment horizontal="center" vertical="center" wrapText="1"/>
    </xf>
    <xf numFmtId="0" fontId="17" fillId="14" borderId="3" xfId="0" applyFont="1" applyFill="1" applyBorder="1" applyAlignment="1">
      <alignment horizontal="center" vertical="center" wrapText="1"/>
    </xf>
    <xf numFmtId="0" fontId="17" fillId="14" borderId="5" xfId="0" applyFont="1" applyFill="1" applyBorder="1" applyAlignment="1">
      <alignment horizontal="center" vertical="center" wrapText="1"/>
    </xf>
    <xf numFmtId="0" fontId="1" fillId="11" borderId="1" xfId="0" applyFont="1" applyFill="1" applyBorder="1" applyAlignment="1">
      <alignment horizontal="left" vertical="center" wrapText="1"/>
    </xf>
    <xf numFmtId="0" fontId="25" fillId="11" borderId="3" xfId="0" applyFont="1" applyFill="1" applyBorder="1" applyAlignment="1">
      <alignment horizontal="center" vertical="center" wrapText="1"/>
    </xf>
    <xf numFmtId="0" fontId="25" fillId="11" borderId="5" xfId="0" applyFont="1" applyFill="1" applyBorder="1" applyAlignment="1">
      <alignment horizontal="center" vertical="center" wrapText="1"/>
    </xf>
    <xf numFmtId="0" fontId="25" fillId="14" borderId="3" xfId="0" applyFont="1" applyFill="1" applyBorder="1" applyAlignment="1">
      <alignment horizontal="center" vertical="center" wrapText="1"/>
    </xf>
    <xf numFmtId="0" fontId="25" fillId="14" borderId="5" xfId="0" applyFont="1" applyFill="1" applyBorder="1" applyAlignment="1">
      <alignment horizontal="center" vertical="center" wrapText="1"/>
    </xf>
    <xf numFmtId="0" fontId="25" fillId="0" borderId="3" xfId="0" applyFont="1" applyBorder="1" applyAlignment="1">
      <alignment horizontal="center" vertical="center" wrapText="1"/>
    </xf>
    <xf numFmtId="0" fontId="25" fillId="0" borderId="5" xfId="0" applyFont="1" applyBorder="1" applyAlignment="1">
      <alignment horizontal="center" vertical="center" wrapText="1"/>
    </xf>
    <xf numFmtId="0" fontId="16" fillId="12" borderId="1" xfId="0" applyFont="1" applyFill="1" applyBorder="1" applyAlignment="1">
      <alignment horizontal="left" vertical="center" wrapText="1"/>
    </xf>
    <xf numFmtId="177" fontId="17" fillId="0" borderId="1" xfId="0" applyNumberFormat="1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25" fillId="0" borderId="4" xfId="0" applyFont="1" applyFill="1" applyBorder="1" applyAlignment="1">
      <alignment horizontal="center" vertical="center" wrapText="1"/>
    </xf>
    <xf numFmtId="0" fontId="25" fillId="0" borderId="3" xfId="0" applyFont="1" applyFill="1" applyBorder="1" applyAlignment="1">
      <alignment horizontal="center" vertical="center" wrapText="1"/>
    </xf>
    <xf numFmtId="0" fontId="25" fillId="0" borderId="5" xfId="0" applyFont="1" applyFill="1" applyBorder="1" applyAlignment="1">
      <alignment horizontal="center" vertical="center" wrapText="1"/>
    </xf>
    <xf numFmtId="0" fontId="25" fillId="14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4" fontId="17" fillId="0" borderId="4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wrapText="1"/>
    </xf>
    <xf numFmtId="0" fontId="5" fillId="0" borderId="3" xfId="0" applyFont="1" applyFill="1" applyBorder="1" applyAlignment="1">
      <alignment horizontal="center" wrapText="1"/>
    </xf>
    <xf numFmtId="0" fontId="5" fillId="0" borderId="5" xfId="0" applyFont="1" applyFill="1" applyBorder="1" applyAlignment="1">
      <alignment horizontal="center" wrapText="1"/>
    </xf>
    <xf numFmtId="0" fontId="25" fillId="0" borderId="3" xfId="0" applyFont="1" applyBorder="1" applyAlignment="1">
      <alignment horizontal="center" vertical="center"/>
    </xf>
    <xf numFmtId="0" fontId="25" fillId="0" borderId="5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12" fillId="12" borderId="4" xfId="0" applyFont="1" applyFill="1" applyBorder="1" applyAlignment="1">
      <alignment horizontal="center" vertical="center" wrapText="1"/>
    </xf>
    <xf numFmtId="0" fontId="12" fillId="12" borderId="3" xfId="0" applyFont="1" applyFill="1" applyBorder="1" applyAlignment="1">
      <alignment horizontal="center" vertical="center" wrapText="1"/>
    </xf>
    <xf numFmtId="0" fontId="12" fillId="12" borderId="5" xfId="0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wrapText="1"/>
    </xf>
    <xf numFmtId="49" fontId="5" fillId="0" borderId="3" xfId="0" applyNumberFormat="1" applyFont="1" applyFill="1" applyBorder="1" applyAlignment="1">
      <alignment horizontal="center" wrapText="1"/>
    </xf>
    <xf numFmtId="49" fontId="5" fillId="0" borderId="5" xfId="0" applyNumberFormat="1" applyFont="1" applyFill="1" applyBorder="1" applyAlignment="1">
      <alignment horizontal="center" wrapText="1"/>
    </xf>
    <xf numFmtId="0" fontId="4" fillId="12" borderId="7" xfId="0" applyFont="1" applyFill="1" applyBorder="1" applyAlignment="1">
      <alignment horizontal="left" vertical="center" wrapText="1"/>
    </xf>
    <xf numFmtId="0" fontId="4" fillId="12" borderId="8" xfId="0" applyFont="1" applyFill="1" applyBorder="1" applyAlignment="1">
      <alignment horizontal="left" vertical="center" wrapText="1"/>
    </xf>
    <xf numFmtId="0" fontId="4" fillId="12" borderId="9" xfId="0" applyFont="1" applyFill="1" applyBorder="1" applyAlignment="1">
      <alignment horizontal="left" vertical="center" wrapText="1"/>
    </xf>
    <xf numFmtId="0" fontId="4" fillId="12" borderId="10" xfId="0" applyFont="1" applyFill="1" applyBorder="1" applyAlignment="1">
      <alignment horizontal="left" vertical="center" wrapText="1"/>
    </xf>
    <xf numFmtId="0" fontId="4" fillId="12" borderId="0" xfId="0" applyFont="1" applyFill="1" applyBorder="1" applyAlignment="1">
      <alignment horizontal="left" vertical="center" wrapText="1"/>
    </xf>
    <xf numFmtId="0" fontId="4" fillId="12" borderId="11" xfId="0" applyFont="1" applyFill="1" applyBorder="1" applyAlignment="1">
      <alignment horizontal="left" vertical="center" wrapText="1"/>
    </xf>
    <xf numFmtId="0" fontId="4" fillId="12" borderId="12" xfId="0" applyFont="1" applyFill="1" applyBorder="1" applyAlignment="1">
      <alignment horizontal="left" vertical="center" wrapText="1"/>
    </xf>
    <xf numFmtId="0" fontId="4" fillId="12" borderId="6" xfId="0" applyFont="1" applyFill="1" applyBorder="1" applyAlignment="1">
      <alignment horizontal="left" vertical="center" wrapText="1"/>
    </xf>
    <xf numFmtId="0" fontId="4" fillId="12" borderId="13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2" fillId="0" borderId="0" xfId="0" applyFont="1" applyFill="1" applyAlignment="1">
      <alignment horizontal="right"/>
    </xf>
    <xf numFmtId="170" fontId="12" fillId="0" borderId="0" xfId="1" applyFont="1" applyFill="1" applyAlignment="1">
      <alignment horizontal="right"/>
    </xf>
    <xf numFmtId="0" fontId="5" fillId="0" borderId="0" xfId="0" applyFont="1" applyFill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72" fontId="5" fillId="0" borderId="1" xfId="0" applyNumberFormat="1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 wrapText="1"/>
    </xf>
    <xf numFmtId="0" fontId="23" fillId="12" borderId="3" xfId="0" applyFont="1" applyFill="1" applyBorder="1" applyAlignment="1"/>
    <xf numFmtId="0" fontId="23" fillId="12" borderId="5" xfId="0" applyFont="1" applyFill="1" applyBorder="1" applyAlignment="1"/>
    <xf numFmtId="0" fontId="5" fillId="0" borderId="2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center" vertical="center" wrapText="1"/>
    </xf>
    <xf numFmtId="0" fontId="5" fillId="12" borderId="7" xfId="0" applyFont="1" applyFill="1" applyBorder="1" applyAlignment="1">
      <alignment horizontal="left" vertical="center" wrapText="1"/>
    </xf>
    <xf numFmtId="0" fontId="5" fillId="12" borderId="8" xfId="0" applyFont="1" applyFill="1" applyBorder="1" applyAlignment="1">
      <alignment horizontal="left" vertical="center" wrapText="1"/>
    </xf>
    <xf numFmtId="0" fontId="0" fillId="12" borderId="8" xfId="0" applyFill="1" applyBorder="1" applyAlignment="1"/>
    <xf numFmtId="0" fontId="0" fillId="12" borderId="9" xfId="0" applyFill="1" applyBorder="1" applyAlignment="1"/>
    <xf numFmtId="0" fontId="0" fillId="12" borderId="10" xfId="0" applyFill="1" applyBorder="1" applyAlignment="1"/>
    <xf numFmtId="0" fontId="0" fillId="12" borderId="0" xfId="0" applyFill="1" applyBorder="1" applyAlignment="1"/>
    <xf numFmtId="0" fontId="0" fillId="12" borderId="0" xfId="0" applyFill="1" applyAlignment="1"/>
    <xf numFmtId="0" fontId="0" fillId="12" borderId="11" xfId="0" applyFill="1" applyBorder="1" applyAlignment="1"/>
    <xf numFmtId="0" fontId="0" fillId="12" borderId="12" xfId="0" applyFill="1" applyBorder="1" applyAlignment="1"/>
    <xf numFmtId="0" fontId="0" fillId="12" borderId="6" xfId="0" applyFill="1" applyBorder="1" applyAlignment="1"/>
    <xf numFmtId="0" fontId="0" fillId="12" borderId="13" xfId="0" applyFill="1" applyBorder="1" applyAlignment="1"/>
    <xf numFmtId="0" fontId="2" fillId="11" borderId="4" xfId="0" applyFont="1" applyFill="1" applyBorder="1" applyAlignment="1">
      <alignment horizontal="center" vertical="center" wrapText="1"/>
    </xf>
    <xf numFmtId="0" fontId="2" fillId="11" borderId="3" xfId="0" applyFont="1" applyFill="1" applyBorder="1" applyAlignment="1">
      <alignment horizontal="center" vertical="center" wrapText="1"/>
    </xf>
    <xf numFmtId="0" fontId="2" fillId="11" borderId="5" xfId="0" applyFont="1" applyFill="1" applyBorder="1" applyAlignment="1">
      <alignment horizontal="center" vertical="center" wrapText="1"/>
    </xf>
    <xf numFmtId="0" fontId="26" fillId="11" borderId="4" xfId="0" applyFont="1" applyFill="1" applyBorder="1" applyAlignment="1">
      <alignment horizontal="left" vertical="center" wrapText="1"/>
    </xf>
    <xf numFmtId="0" fontId="26" fillId="11" borderId="3" xfId="0" applyFont="1" applyFill="1" applyBorder="1" applyAlignment="1">
      <alignment horizontal="left" vertical="center" wrapText="1"/>
    </xf>
    <xf numFmtId="0" fontId="26" fillId="11" borderId="5" xfId="0" applyFont="1" applyFill="1" applyBorder="1" applyAlignment="1">
      <alignment horizontal="left" vertical="center" wrapText="1"/>
    </xf>
    <xf numFmtId="0" fontId="21" fillId="0" borderId="3" xfId="0" applyFont="1" applyFill="1" applyBorder="1" applyAlignment="1">
      <alignment horizontal="center" vertical="center" wrapText="1"/>
    </xf>
    <xf numFmtId="0" fontId="21" fillId="0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23" fillId="11" borderId="3" xfId="0" applyFont="1" applyFill="1" applyBorder="1"/>
    <xf numFmtId="0" fontId="23" fillId="11" borderId="5" xfId="0" applyFont="1" applyFill="1" applyBorder="1"/>
    <xf numFmtId="0" fontId="5" fillId="10" borderId="1" xfId="0" applyFont="1" applyFill="1" applyBorder="1" applyAlignment="1">
      <alignment horizontal="left" vertical="center" wrapText="1"/>
    </xf>
    <xf numFmtId="0" fontId="4" fillId="11" borderId="4" xfId="0" applyFont="1" applyFill="1" applyBorder="1" applyAlignment="1">
      <alignment horizontal="center"/>
    </xf>
    <xf numFmtId="0" fontId="4" fillId="11" borderId="3" xfId="0" applyFont="1" applyFill="1" applyBorder="1" applyAlignment="1">
      <alignment horizontal="center"/>
    </xf>
    <xf numFmtId="0" fontId="4" fillId="11" borderId="5" xfId="0" applyFont="1" applyFill="1" applyBorder="1" applyAlignment="1">
      <alignment horizontal="center"/>
    </xf>
    <xf numFmtId="0" fontId="19" fillId="0" borderId="4" xfId="0" applyFont="1" applyFill="1" applyBorder="1" applyAlignment="1">
      <alignment horizontal="center"/>
    </xf>
    <xf numFmtId="0" fontId="19" fillId="0" borderId="3" xfId="0" applyFont="1" applyFill="1" applyBorder="1" applyAlignment="1">
      <alignment horizontal="center"/>
    </xf>
    <xf numFmtId="0" fontId="19" fillId="0" borderId="5" xfId="0" applyFont="1" applyFill="1" applyBorder="1" applyAlignment="1">
      <alignment horizontal="center"/>
    </xf>
    <xf numFmtId="0" fontId="19" fillId="0" borderId="1" xfId="0" applyFont="1" applyFill="1" applyBorder="1" applyAlignment="1">
      <alignment horizontal="center"/>
    </xf>
    <xf numFmtId="0" fontId="0" fillId="11" borderId="3" xfId="0" applyFill="1" applyBorder="1" applyAlignment="1">
      <alignment horizontal="left" vertical="center" wrapText="1"/>
    </xf>
    <xf numFmtId="0" fontId="0" fillId="11" borderId="5" xfId="0" applyFill="1" applyBorder="1" applyAlignment="1">
      <alignment horizontal="left" vertical="center" wrapText="1"/>
    </xf>
    <xf numFmtId="0" fontId="0" fillId="0" borderId="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11" borderId="3" xfId="0" applyFont="1" applyFill="1" applyBorder="1"/>
    <xf numFmtId="0" fontId="0" fillId="11" borderId="5" xfId="0" applyFont="1" applyFill="1" applyBorder="1"/>
    <xf numFmtId="0" fontId="1" fillId="13" borderId="4" xfId="0" applyFont="1" applyFill="1" applyBorder="1" applyAlignment="1">
      <alignment horizontal="center" vertical="center" wrapText="1"/>
    </xf>
    <xf numFmtId="0" fontId="1" fillId="13" borderId="3" xfId="0" applyFont="1" applyFill="1" applyBorder="1" applyAlignment="1">
      <alignment horizontal="center" vertical="center" wrapText="1"/>
    </xf>
    <xf numFmtId="0" fontId="1" fillId="13" borderId="5" xfId="0" applyFont="1" applyFill="1" applyBorder="1" applyAlignment="1">
      <alignment horizontal="center" vertical="center" wrapText="1"/>
    </xf>
    <xf numFmtId="0" fontId="5" fillId="13" borderId="3" xfId="0" applyFont="1" applyFill="1" applyBorder="1" applyAlignment="1">
      <alignment horizontal="center" vertical="center" wrapText="1"/>
    </xf>
    <xf numFmtId="0" fontId="5" fillId="13" borderId="5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 vertical="center" wrapText="1"/>
    </xf>
    <xf numFmtId="0" fontId="6" fillId="0" borderId="0" xfId="0" applyFont="1" applyAlignment="1">
      <alignment horizontal="left" vertical="center" wrapText="1"/>
    </xf>
    <xf numFmtId="0" fontId="6" fillId="0" borderId="6" xfId="0" applyFont="1" applyBorder="1" applyAlignment="1">
      <alignment horizontal="center" vertical="center" wrapText="1"/>
    </xf>
  </cellXfs>
  <cellStyles count="2">
    <cellStyle name="Денежный" xfId="1" builtinId="4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571500</xdr:colOff>
      <xdr:row>3</xdr:row>
      <xdr:rowOff>123825</xdr:rowOff>
    </xdr:from>
    <xdr:to>
      <xdr:col>7</xdr:col>
      <xdr:colOff>609600</xdr:colOff>
      <xdr:row>36</xdr:row>
      <xdr:rowOff>9525</xdr:rowOff>
    </xdr:to>
    <xdr:pic>
      <xdr:nvPicPr>
        <xdr:cNvPr id="5064" name="Рисунок 8" descr="Структура программного бюджета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723900"/>
          <a:ext cx="10353675" cy="6486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48"/>
  <sheetViews>
    <sheetView workbookViewId="0"/>
  </sheetViews>
  <sheetFormatPr defaultRowHeight="15.75" x14ac:dyDescent="0.25"/>
  <cols>
    <col min="1" max="1" width="40" style="37" customWidth="1"/>
    <col min="2" max="9" width="12.7109375" style="38" customWidth="1"/>
    <col min="10" max="16384" width="9.140625" style="38"/>
  </cols>
  <sheetData>
    <row r="1" spans="1:9" x14ac:dyDescent="0.25">
      <c r="F1" s="39"/>
      <c r="G1" s="39"/>
      <c r="H1" s="39"/>
      <c r="I1" s="40" t="s">
        <v>31</v>
      </c>
    </row>
    <row r="2" spans="1:9" x14ac:dyDescent="0.25">
      <c r="F2" s="39"/>
      <c r="G2" s="39"/>
      <c r="H2" s="39"/>
      <c r="I2" s="40" t="s">
        <v>29</v>
      </c>
    </row>
    <row r="3" spans="1:9" x14ac:dyDescent="0.25">
      <c r="F3" s="183" t="s">
        <v>30</v>
      </c>
      <c r="G3" s="183"/>
      <c r="H3" s="183"/>
      <c r="I3" s="183"/>
    </row>
    <row r="4" spans="1:9" x14ac:dyDescent="0.25">
      <c r="F4" s="183"/>
      <c r="G4" s="183"/>
      <c r="H4" s="183"/>
      <c r="I4" s="183"/>
    </row>
    <row r="5" spans="1:9" x14ac:dyDescent="0.25">
      <c r="A5" s="181" t="s">
        <v>28</v>
      </c>
      <c r="B5" s="181"/>
      <c r="C5" s="181"/>
      <c r="D5" s="181"/>
      <c r="E5" s="181"/>
      <c r="F5" s="181"/>
      <c r="G5" s="181"/>
      <c r="H5" s="181"/>
      <c r="I5" s="181"/>
    </row>
    <row r="6" spans="1:9" x14ac:dyDescent="0.25">
      <c r="A6" s="182"/>
      <c r="B6" s="182"/>
      <c r="C6" s="182"/>
      <c r="D6" s="182"/>
      <c r="E6" s="182"/>
      <c r="F6" s="182"/>
      <c r="G6" s="182"/>
      <c r="H6" s="182"/>
      <c r="I6" s="182"/>
    </row>
    <row r="7" spans="1:9" ht="78" customHeight="1" x14ac:dyDescent="0.25">
      <c r="A7" s="185" t="s">
        <v>20</v>
      </c>
      <c r="B7" s="184" t="s">
        <v>21</v>
      </c>
      <c r="C7" s="184"/>
      <c r="D7" s="184"/>
      <c r="E7" s="184"/>
      <c r="F7" s="185" t="s">
        <v>22</v>
      </c>
      <c r="G7" s="184"/>
      <c r="H7" s="184"/>
      <c r="I7" s="184"/>
    </row>
    <row r="8" spans="1:9" x14ac:dyDescent="0.25">
      <c r="A8" s="185"/>
      <c r="B8" s="32" t="s">
        <v>3</v>
      </c>
      <c r="C8" s="32" t="s">
        <v>4</v>
      </c>
      <c r="D8" s="32" t="s">
        <v>5</v>
      </c>
      <c r="E8" s="32" t="s">
        <v>6</v>
      </c>
      <c r="F8" s="32" t="s">
        <v>3</v>
      </c>
      <c r="G8" s="32" t="s">
        <v>4</v>
      </c>
      <c r="H8" s="32" t="s">
        <v>5</v>
      </c>
      <c r="I8" s="32" t="s">
        <v>6</v>
      </c>
    </row>
    <row r="9" spans="1:9" x14ac:dyDescent="0.25">
      <c r="A9" s="33">
        <v>1</v>
      </c>
      <c r="B9" s="34">
        <v>2</v>
      </c>
      <c r="C9" s="34">
        <v>3</v>
      </c>
      <c r="D9" s="34">
        <v>4</v>
      </c>
      <c r="E9" s="34">
        <v>5</v>
      </c>
      <c r="F9" s="34">
        <v>6</v>
      </c>
      <c r="G9" s="34">
        <v>7</v>
      </c>
      <c r="H9" s="34">
        <v>8</v>
      </c>
      <c r="I9" s="34">
        <v>9</v>
      </c>
    </row>
    <row r="10" spans="1:9" ht="31.5" x14ac:dyDescent="0.25">
      <c r="A10" s="35" t="s">
        <v>23</v>
      </c>
      <c r="B10" s="180"/>
      <c r="C10" s="180"/>
      <c r="D10" s="180"/>
      <c r="E10" s="180"/>
      <c r="F10" s="180"/>
      <c r="G10" s="180"/>
      <c r="H10" s="180"/>
      <c r="I10" s="180"/>
    </row>
    <row r="11" spans="1:9" x14ac:dyDescent="0.25">
      <c r="A11" s="36" t="s">
        <v>24</v>
      </c>
      <c r="B11" s="180"/>
      <c r="C11" s="180"/>
      <c r="D11" s="180"/>
      <c r="E11" s="180"/>
      <c r="F11" s="180"/>
      <c r="G11" s="180"/>
      <c r="H11" s="180"/>
      <c r="I11" s="180"/>
    </row>
    <row r="12" spans="1:9" ht="31.5" x14ac:dyDescent="0.25">
      <c r="A12" s="41" t="s">
        <v>9</v>
      </c>
      <c r="B12" s="42"/>
      <c r="C12" s="42"/>
      <c r="D12" s="42"/>
      <c r="E12" s="42"/>
      <c r="F12" s="42"/>
      <c r="G12" s="42"/>
      <c r="H12" s="42"/>
      <c r="I12" s="42"/>
    </row>
    <row r="13" spans="1:9" ht="31.5" x14ac:dyDescent="0.25">
      <c r="A13" s="41" t="s">
        <v>9</v>
      </c>
      <c r="B13" s="42"/>
      <c r="C13" s="42"/>
      <c r="D13" s="42"/>
      <c r="E13" s="42"/>
      <c r="F13" s="42"/>
      <c r="G13" s="42"/>
      <c r="H13" s="42"/>
      <c r="I13" s="42"/>
    </row>
    <row r="14" spans="1:9" ht="31.5" x14ac:dyDescent="0.25">
      <c r="A14" s="41" t="s">
        <v>9</v>
      </c>
      <c r="B14" s="42"/>
      <c r="C14" s="42"/>
      <c r="D14" s="42"/>
      <c r="E14" s="42"/>
      <c r="F14" s="42"/>
      <c r="G14" s="42"/>
      <c r="H14" s="42"/>
      <c r="I14" s="42"/>
    </row>
    <row r="15" spans="1:9" ht="31.5" x14ac:dyDescent="0.25">
      <c r="A15" s="41" t="s">
        <v>25</v>
      </c>
      <c r="B15" s="42"/>
      <c r="C15" s="42"/>
      <c r="D15" s="42"/>
      <c r="E15" s="42"/>
      <c r="F15" s="42"/>
      <c r="G15" s="42"/>
      <c r="H15" s="42"/>
      <c r="I15" s="42"/>
    </row>
    <row r="16" spans="1:9" ht="31.5" x14ac:dyDescent="0.25">
      <c r="A16" s="41" t="s">
        <v>26</v>
      </c>
      <c r="B16" s="42"/>
      <c r="C16" s="42"/>
      <c r="D16" s="42"/>
      <c r="E16" s="42"/>
      <c r="F16" s="42"/>
      <c r="G16" s="42"/>
      <c r="H16" s="42"/>
      <c r="I16" s="42"/>
    </row>
    <row r="17" spans="1:9" ht="31.5" x14ac:dyDescent="0.25">
      <c r="A17" s="41" t="s">
        <v>27</v>
      </c>
      <c r="B17" s="42"/>
      <c r="C17" s="42"/>
      <c r="D17" s="42"/>
      <c r="E17" s="42"/>
      <c r="F17" s="42"/>
      <c r="G17" s="42"/>
      <c r="H17" s="42"/>
      <c r="I17" s="42"/>
    </row>
    <row r="18" spans="1:9" x14ac:dyDescent="0.25">
      <c r="A18" s="43" t="s">
        <v>32</v>
      </c>
      <c r="B18" s="44" t="s">
        <v>33</v>
      </c>
      <c r="C18" s="44" t="s">
        <v>33</v>
      </c>
      <c r="D18" s="44" t="s">
        <v>33</v>
      </c>
      <c r="E18" s="44" t="s">
        <v>33</v>
      </c>
      <c r="F18" s="44">
        <f>SUM(F12:F17)</f>
        <v>0</v>
      </c>
      <c r="G18" s="44">
        <f>SUM(G12:G17)</f>
        <v>0</v>
      </c>
      <c r="H18" s="44">
        <f>SUM(H12:H17)</f>
        <v>0</v>
      </c>
      <c r="I18" s="44">
        <f>SUM(I12:I17)</f>
        <v>0</v>
      </c>
    </row>
    <row r="19" spans="1:9" x14ac:dyDescent="0.25">
      <c r="B19" s="45"/>
      <c r="C19" s="45"/>
      <c r="D19" s="45"/>
      <c r="E19" s="45"/>
      <c r="F19" s="45"/>
      <c r="G19" s="45"/>
      <c r="H19" s="45"/>
      <c r="I19" s="45"/>
    </row>
    <row r="20" spans="1:9" x14ac:dyDescent="0.25">
      <c r="B20" s="45"/>
      <c r="C20" s="45"/>
      <c r="D20" s="45"/>
      <c r="E20" s="45"/>
      <c r="F20" s="45"/>
      <c r="G20" s="45"/>
      <c r="H20" s="45"/>
      <c r="I20" s="45"/>
    </row>
    <row r="21" spans="1:9" x14ac:dyDescent="0.25">
      <c r="B21" s="45"/>
      <c r="C21" s="45"/>
      <c r="D21" s="45"/>
      <c r="E21" s="45"/>
      <c r="F21" s="45"/>
      <c r="G21" s="45"/>
      <c r="H21" s="45"/>
      <c r="I21" s="45"/>
    </row>
    <row r="22" spans="1:9" x14ac:dyDescent="0.25">
      <c r="B22" s="45"/>
      <c r="C22" s="45"/>
      <c r="D22" s="45"/>
      <c r="E22" s="45"/>
      <c r="F22" s="45"/>
      <c r="G22" s="45"/>
      <c r="H22" s="45"/>
      <c r="I22" s="45"/>
    </row>
    <row r="23" spans="1:9" x14ac:dyDescent="0.25">
      <c r="B23" s="45"/>
      <c r="C23" s="45"/>
      <c r="D23" s="45"/>
      <c r="E23" s="45"/>
      <c r="F23" s="45"/>
      <c r="G23" s="45"/>
      <c r="H23" s="45"/>
      <c r="I23" s="45"/>
    </row>
    <row r="24" spans="1:9" x14ac:dyDescent="0.25">
      <c r="B24" s="45"/>
      <c r="C24" s="45"/>
      <c r="D24" s="45"/>
      <c r="E24" s="45"/>
      <c r="F24" s="45"/>
      <c r="G24" s="45"/>
      <c r="H24" s="45"/>
      <c r="I24" s="45"/>
    </row>
    <row r="25" spans="1:9" x14ac:dyDescent="0.25">
      <c r="B25" s="45"/>
      <c r="C25" s="45"/>
      <c r="D25" s="45"/>
      <c r="E25" s="45"/>
      <c r="F25" s="45"/>
      <c r="G25" s="45"/>
      <c r="H25" s="45"/>
      <c r="I25" s="45"/>
    </row>
    <row r="26" spans="1:9" x14ac:dyDescent="0.25">
      <c r="B26" s="45"/>
      <c r="C26" s="45"/>
      <c r="D26" s="45"/>
      <c r="E26" s="45"/>
      <c r="F26" s="45"/>
      <c r="G26" s="45"/>
      <c r="H26" s="45"/>
      <c r="I26" s="45"/>
    </row>
    <row r="27" spans="1:9" x14ac:dyDescent="0.25">
      <c r="B27" s="45"/>
      <c r="C27" s="45"/>
      <c r="D27" s="45"/>
      <c r="E27" s="45"/>
      <c r="F27" s="45"/>
      <c r="G27" s="45"/>
      <c r="H27" s="45"/>
      <c r="I27" s="45"/>
    </row>
    <row r="28" spans="1:9" x14ac:dyDescent="0.25">
      <c r="B28" s="45"/>
      <c r="C28" s="45"/>
      <c r="D28" s="45"/>
      <c r="E28" s="45"/>
      <c r="F28" s="45"/>
      <c r="G28" s="45"/>
      <c r="H28" s="45"/>
      <c r="I28" s="45"/>
    </row>
    <row r="29" spans="1:9" x14ac:dyDescent="0.25">
      <c r="B29" s="45"/>
      <c r="C29" s="45"/>
      <c r="D29" s="45"/>
      <c r="E29" s="45"/>
      <c r="F29" s="45"/>
      <c r="G29" s="45"/>
      <c r="H29" s="45"/>
      <c r="I29" s="45"/>
    </row>
    <row r="30" spans="1:9" x14ac:dyDescent="0.25">
      <c r="B30" s="45"/>
      <c r="C30" s="45"/>
      <c r="D30" s="45"/>
      <c r="E30" s="45"/>
      <c r="F30" s="45"/>
      <c r="G30" s="45"/>
      <c r="H30" s="45"/>
      <c r="I30" s="45"/>
    </row>
    <row r="31" spans="1:9" x14ac:dyDescent="0.25">
      <c r="B31" s="45"/>
      <c r="C31" s="45"/>
      <c r="D31" s="45"/>
      <c r="E31" s="45"/>
      <c r="F31" s="45"/>
      <c r="G31" s="45"/>
      <c r="H31" s="45"/>
      <c r="I31" s="45"/>
    </row>
    <row r="32" spans="1:9" x14ac:dyDescent="0.25">
      <c r="B32" s="45"/>
      <c r="C32" s="45"/>
      <c r="D32" s="45"/>
      <c r="E32" s="45"/>
      <c r="F32" s="45"/>
      <c r="G32" s="45"/>
      <c r="H32" s="45"/>
      <c r="I32" s="45"/>
    </row>
    <row r="33" spans="2:9" x14ac:dyDescent="0.25">
      <c r="B33" s="45"/>
      <c r="C33" s="45"/>
      <c r="D33" s="45"/>
      <c r="E33" s="45"/>
      <c r="F33" s="45"/>
      <c r="G33" s="45"/>
      <c r="H33" s="45"/>
      <c r="I33" s="45"/>
    </row>
    <row r="34" spans="2:9" x14ac:dyDescent="0.25">
      <c r="B34" s="45"/>
      <c r="C34" s="45"/>
      <c r="D34" s="45"/>
      <c r="E34" s="45"/>
      <c r="F34" s="45"/>
      <c r="G34" s="45"/>
      <c r="H34" s="45"/>
      <c r="I34" s="45"/>
    </row>
    <row r="35" spans="2:9" x14ac:dyDescent="0.25">
      <c r="B35" s="45"/>
      <c r="C35" s="45"/>
      <c r="D35" s="45"/>
      <c r="E35" s="45"/>
      <c r="F35" s="45"/>
      <c r="G35" s="45"/>
      <c r="H35" s="45"/>
      <c r="I35" s="45"/>
    </row>
    <row r="36" spans="2:9" x14ac:dyDescent="0.25">
      <c r="B36" s="45"/>
      <c r="C36" s="45"/>
      <c r="D36" s="45"/>
      <c r="E36" s="45"/>
      <c r="F36" s="45"/>
      <c r="G36" s="45"/>
      <c r="H36" s="45"/>
      <c r="I36" s="45"/>
    </row>
    <row r="37" spans="2:9" x14ac:dyDescent="0.25">
      <c r="B37" s="45"/>
      <c r="C37" s="45"/>
      <c r="D37" s="45"/>
      <c r="E37" s="45"/>
      <c r="F37" s="45"/>
      <c r="G37" s="45"/>
      <c r="H37" s="45"/>
      <c r="I37" s="45"/>
    </row>
    <row r="38" spans="2:9" x14ac:dyDescent="0.25">
      <c r="B38" s="45"/>
      <c r="C38" s="45"/>
      <c r="D38" s="45"/>
      <c r="E38" s="45"/>
      <c r="F38" s="45"/>
      <c r="G38" s="45"/>
      <c r="H38" s="45"/>
      <c r="I38" s="45"/>
    </row>
    <row r="39" spans="2:9" x14ac:dyDescent="0.25">
      <c r="B39" s="45"/>
      <c r="C39" s="45"/>
      <c r="D39" s="45"/>
      <c r="E39" s="45"/>
      <c r="F39" s="45"/>
      <c r="G39" s="45"/>
      <c r="H39" s="45"/>
      <c r="I39" s="45"/>
    </row>
    <row r="40" spans="2:9" x14ac:dyDescent="0.25">
      <c r="B40" s="45"/>
      <c r="C40" s="45"/>
      <c r="D40" s="45"/>
      <c r="E40" s="45"/>
      <c r="F40" s="45"/>
      <c r="G40" s="45"/>
      <c r="H40" s="45"/>
      <c r="I40" s="45"/>
    </row>
    <row r="41" spans="2:9" x14ac:dyDescent="0.25">
      <c r="B41" s="45"/>
      <c r="C41" s="45"/>
      <c r="D41" s="45"/>
      <c r="E41" s="45"/>
      <c r="F41" s="45"/>
      <c r="G41" s="45"/>
      <c r="H41" s="45"/>
      <c r="I41" s="45"/>
    </row>
    <row r="42" spans="2:9" x14ac:dyDescent="0.25">
      <c r="B42" s="45"/>
      <c r="C42" s="45"/>
      <c r="D42" s="45"/>
      <c r="E42" s="45"/>
      <c r="F42" s="45"/>
      <c r="G42" s="45"/>
      <c r="H42" s="45"/>
      <c r="I42" s="45"/>
    </row>
    <row r="43" spans="2:9" x14ac:dyDescent="0.25">
      <c r="B43" s="45"/>
      <c r="C43" s="45"/>
      <c r="D43" s="45"/>
      <c r="E43" s="45"/>
      <c r="F43" s="45"/>
      <c r="G43" s="45"/>
      <c r="H43" s="45"/>
      <c r="I43" s="45"/>
    </row>
    <row r="44" spans="2:9" x14ac:dyDescent="0.25">
      <c r="B44" s="45"/>
      <c r="C44" s="45"/>
      <c r="D44" s="45"/>
      <c r="E44" s="45"/>
      <c r="F44" s="45"/>
      <c r="G44" s="45"/>
      <c r="H44" s="45"/>
      <c r="I44" s="45"/>
    </row>
    <row r="45" spans="2:9" x14ac:dyDescent="0.25">
      <c r="B45" s="45"/>
      <c r="C45" s="45"/>
      <c r="D45" s="45"/>
      <c r="E45" s="45"/>
      <c r="F45" s="45"/>
      <c r="G45" s="45"/>
      <c r="H45" s="45"/>
      <c r="I45" s="45"/>
    </row>
    <row r="46" spans="2:9" x14ac:dyDescent="0.25">
      <c r="B46" s="45"/>
      <c r="C46" s="45"/>
      <c r="D46" s="45"/>
      <c r="E46" s="45"/>
      <c r="F46" s="45"/>
      <c r="G46" s="45"/>
      <c r="H46" s="45"/>
      <c r="I46" s="45"/>
    </row>
    <row r="47" spans="2:9" x14ac:dyDescent="0.25">
      <c r="B47" s="45"/>
      <c r="C47" s="45"/>
      <c r="D47" s="45"/>
      <c r="E47" s="45"/>
      <c r="F47" s="45"/>
      <c r="G47" s="45"/>
      <c r="H47" s="45"/>
      <c r="I47" s="45"/>
    </row>
    <row r="48" spans="2:9" x14ac:dyDescent="0.25">
      <c r="B48" s="45"/>
      <c r="C48" s="45"/>
      <c r="D48" s="45"/>
      <c r="E48" s="45"/>
      <c r="F48" s="45"/>
      <c r="G48" s="45"/>
      <c r="H48" s="45"/>
      <c r="I48" s="45"/>
    </row>
    <row r="49" spans="2:9" x14ac:dyDescent="0.25">
      <c r="B49" s="45"/>
      <c r="C49" s="45"/>
      <c r="D49" s="45"/>
      <c r="E49" s="45"/>
      <c r="F49" s="45"/>
      <c r="G49" s="45"/>
      <c r="H49" s="45"/>
      <c r="I49" s="45"/>
    </row>
    <row r="50" spans="2:9" x14ac:dyDescent="0.25">
      <c r="B50" s="45"/>
      <c r="C50" s="45"/>
      <c r="D50" s="45"/>
      <c r="E50" s="45"/>
      <c r="F50" s="45"/>
      <c r="G50" s="45"/>
      <c r="H50" s="45"/>
      <c r="I50" s="45"/>
    </row>
    <row r="51" spans="2:9" x14ac:dyDescent="0.25">
      <c r="B51" s="45"/>
      <c r="C51" s="45"/>
      <c r="D51" s="45"/>
      <c r="E51" s="45"/>
      <c r="F51" s="45"/>
      <c r="G51" s="45"/>
      <c r="H51" s="45"/>
      <c r="I51" s="45"/>
    </row>
    <row r="52" spans="2:9" x14ac:dyDescent="0.25">
      <c r="B52" s="45"/>
      <c r="C52" s="45"/>
      <c r="D52" s="45"/>
      <c r="E52" s="45"/>
      <c r="F52" s="45"/>
      <c r="G52" s="45"/>
      <c r="H52" s="45"/>
      <c r="I52" s="45"/>
    </row>
    <row r="53" spans="2:9" x14ac:dyDescent="0.25">
      <c r="B53" s="45"/>
      <c r="C53" s="45"/>
      <c r="D53" s="45"/>
      <c r="E53" s="45"/>
      <c r="F53" s="45"/>
      <c r="G53" s="45"/>
      <c r="H53" s="45"/>
      <c r="I53" s="45"/>
    </row>
    <row r="54" spans="2:9" x14ac:dyDescent="0.25">
      <c r="B54" s="45"/>
      <c r="C54" s="45"/>
      <c r="D54" s="45"/>
      <c r="E54" s="45"/>
      <c r="F54" s="45"/>
      <c r="G54" s="45"/>
      <c r="H54" s="45"/>
      <c r="I54" s="45"/>
    </row>
    <row r="55" spans="2:9" x14ac:dyDescent="0.25">
      <c r="B55" s="45"/>
      <c r="C55" s="45"/>
      <c r="D55" s="45"/>
      <c r="E55" s="45"/>
      <c r="F55" s="45"/>
      <c r="G55" s="45"/>
      <c r="H55" s="45"/>
      <c r="I55" s="45"/>
    </row>
    <row r="56" spans="2:9" x14ac:dyDescent="0.25">
      <c r="B56" s="45"/>
      <c r="C56" s="45"/>
      <c r="D56" s="45"/>
      <c r="E56" s="45"/>
      <c r="F56" s="45"/>
      <c r="G56" s="45"/>
      <c r="H56" s="45"/>
      <c r="I56" s="45"/>
    </row>
    <row r="57" spans="2:9" x14ac:dyDescent="0.25">
      <c r="B57" s="45"/>
      <c r="C57" s="45"/>
      <c r="D57" s="45"/>
      <c r="E57" s="45"/>
      <c r="F57" s="45"/>
      <c r="G57" s="45"/>
      <c r="H57" s="45"/>
      <c r="I57" s="45"/>
    </row>
    <row r="58" spans="2:9" x14ac:dyDescent="0.25">
      <c r="B58" s="45"/>
      <c r="C58" s="45"/>
      <c r="D58" s="45"/>
      <c r="E58" s="45"/>
      <c r="F58" s="45"/>
      <c r="G58" s="45"/>
      <c r="H58" s="45"/>
      <c r="I58" s="45"/>
    </row>
    <row r="59" spans="2:9" x14ac:dyDescent="0.25">
      <c r="B59" s="45"/>
      <c r="C59" s="45"/>
      <c r="D59" s="45"/>
      <c r="E59" s="45"/>
      <c r="F59" s="45"/>
      <c r="G59" s="45"/>
      <c r="H59" s="45"/>
      <c r="I59" s="45"/>
    </row>
    <row r="60" spans="2:9" x14ac:dyDescent="0.25">
      <c r="B60" s="45"/>
      <c r="C60" s="45"/>
      <c r="D60" s="45"/>
      <c r="E60" s="45"/>
      <c r="F60" s="45"/>
      <c r="G60" s="45"/>
      <c r="H60" s="45"/>
      <c r="I60" s="45"/>
    </row>
    <row r="61" spans="2:9" x14ac:dyDescent="0.25">
      <c r="B61" s="45"/>
      <c r="C61" s="45"/>
      <c r="D61" s="45"/>
      <c r="E61" s="45"/>
      <c r="F61" s="45"/>
      <c r="G61" s="45"/>
      <c r="H61" s="45"/>
      <c r="I61" s="45"/>
    </row>
    <row r="62" spans="2:9" x14ac:dyDescent="0.25">
      <c r="B62" s="45"/>
      <c r="C62" s="45"/>
      <c r="D62" s="45"/>
      <c r="E62" s="45"/>
      <c r="F62" s="45"/>
      <c r="G62" s="45"/>
      <c r="H62" s="45"/>
      <c r="I62" s="45"/>
    </row>
    <row r="63" spans="2:9" x14ac:dyDescent="0.25">
      <c r="B63" s="45"/>
      <c r="C63" s="45"/>
      <c r="D63" s="45"/>
      <c r="E63" s="45"/>
      <c r="F63" s="45"/>
      <c r="G63" s="45"/>
      <c r="H63" s="45"/>
      <c r="I63" s="45"/>
    </row>
    <row r="64" spans="2:9" x14ac:dyDescent="0.25">
      <c r="B64" s="45"/>
      <c r="C64" s="45"/>
      <c r="D64" s="45"/>
      <c r="E64" s="45"/>
      <c r="F64" s="45"/>
      <c r="G64" s="45"/>
      <c r="H64" s="45"/>
      <c r="I64" s="45"/>
    </row>
    <row r="65" spans="2:9" x14ac:dyDescent="0.25">
      <c r="B65" s="45"/>
      <c r="C65" s="45"/>
      <c r="D65" s="45"/>
      <c r="E65" s="45"/>
      <c r="F65" s="45"/>
      <c r="G65" s="45"/>
      <c r="H65" s="45"/>
      <c r="I65" s="45"/>
    </row>
    <row r="66" spans="2:9" x14ac:dyDescent="0.25">
      <c r="B66" s="45"/>
      <c r="C66" s="45"/>
      <c r="D66" s="45"/>
      <c r="E66" s="45"/>
      <c r="F66" s="45"/>
      <c r="G66" s="45"/>
      <c r="H66" s="45"/>
      <c r="I66" s="45"/>
    </row>
    <row r="67" spans="2:9" x14ac:dyDescent="0.25">
      <c r="B67" s="45"/>
      <c r="C67" s="45"/>
      <c r="D67" s="45"/>
      <c r="E67" s="45"/>
      <c r="F67" s="45"/>
      <c r="G67" s="45"/>
      <c r="H67" s="45"/>
      <c r="I67" s="45"/>
    </row>
    <row r="68" spans="2:9" x14ac:dyDescent="0.25">
      <c r="B68" s="45"/>
      <c r="C68" s="45"/>
      <c r="D68" s="45"/>
      <c r="E68" s="45"/>
      <c r="F68" s="45"/>
      <c r="G68" s="45"/>
      <c r="H68" s="45"/>
      <c r="I68" s="45"/>
    </row>
    <row r="69" spans="2:9" x14ac:dyDescent="0.25">
      <c r="B69" s="45"/>
      <c r="C69" s="45"/>
      <c r="D69" s="45"/>
      <c r="E69" s="45"/>
      <c r="F69" s="45"/>
      <c r="G69" s="45"/>
      <c r="H69" s="45"/>
      <c r="I69" s="45"/>
    </row>
    <row r="70" spans="2:9" x14ac:dyDescent="0.25">
      <c r="B70" s="45"/>
      <c r="C70" s="45"/>
      <c r="D70" s="45"/>
      <c r="E70" s="45"/>
      <c r="F70" s="45"/>
      <c r="G70" s="45"/>
      <c r="H70" s="45"/>
      <c r="I70" s="45"/>
    </row>
    <row r="71" spans="2:9" x14ac:dyDescent="0.25">
      <c r="B71" s="45"/>
      <c r="C71" s="45"/>
      <c r="D71" s="45"/>
      <c r="E71" s="45"/>
      <c r="F71" s="45"/>
      <c r="G71" s="45"/>
      <c r="H71" s="45"/>
      <c r="I71" s="45"/>
    </row>
    <row r="72" spans="2:9" x14ac:dyDescent="0.25">
      <c r="B72" s="45"/>
      <c r="C72" s="45"/>
      <c r="D72" s="45"/>
      <c r="E72" s="45"/>
      <c r="F72" s="45"/>
      <c r="G72" s="45"/>
      <c r="H72" s="45"/>
      <c r="I72" s="45"/>
    </row>
    <row r="73" spans="2:9" x14ac:dyDescent="0.25">
      <c r="B73" s="45"/>
      <c r="C73" s="45"/>
      <c r="D73" s="45"/>
      <c r="E73" s="45"/>
      <c r="F73" s="45"/>
      <c r="G73" s="45"/>
      <c r="H73" s="45"/>
      <c r="I73" s="45"/>
    </row>
    <row r="74" spans="2:9" x14ac:dyDescent="0.25">
      <c r="B74" s="45"/>
      <c r="C74" s="45"/>
      <c r="D74" s="45"/>
      <c r="E74" s="45"/>
      <c r="F74" s="45"/>
      <c r="G74" s="45"/>
      <c r="H74" s="45"/>
      <c r="I74" s="45"/>
    </row>
    <row r="75" spans="2:9" x14ac:dyDescent="0.25">
      <c r="B75" s="45"/>
      <c r="C75" s="45"/>
      <c r="D75" s="45"/>
      <c r="E75" s="45"/>
      <c r="F75" s="45"/>
      <c r="G75" s="45"/>
      <c r="H75" s="45"/>
      <c r="I75" s="45"/>
    </row>
    <row r="76" spans="2:9" x14ac:dyDescent="0.25">
      <c r="B76" s="45"/>
      <c r="C76" s="45"/>
      <c r="D76" s="45"/>
      <c r="E76" s="45"/>
      <c r="F76" s="45"/>
      <c r="G76" s="45"/>
      <c r="H76" s="45"/>
      <c r="I76" s="45"/>
    </row>
    <row r="77" spans="2:9" x14ac:dyDescent="0.25">
      <c r="B77" s="45"/>
      <c r="C77" s="45"/>
      <c r="D77" s="45"/>
      <c r="E77" s="45"/>
      <c r="F77" s="45"/>
      <c r="G77" s="45"/>
      <c r="H77" s="45"/>
      <c r="I77" s="45"/>
    </row>
    <row r="78" spans="2:9" x14ac:dyDescent="0.25">
      <c r="B78" s="45"/>
      <c r="C78" s="45"/>
      <c r="D78" s="45"/>
      <c r="E78" s="45"/>
      <c r="F78" s="45"/>
      <c r="G78" s="45"/>
      <c r="H78" s="45"/>
      <c r="I78" s="45"/>
    </row>
    <row r="79" spans="2:9" x14ac:dyDescent="0.25">
      <c r="B79" s="45"/>
      <c r="C79" s="45"/>
      <c r="D79" s="45"/>
      <c r="E79" s="45"/>
      <c r="F79" s="45"/>
      <c r="G79" s="45"/>
      <c r="H79" s="45"/>
      <c r="I79" s="45"/>
    </row>
    <row r="80" spans="2:9" x14ac:dyDescent="0.25">
      <c r="B80" s="45"/>
      <c r="C80" s="45"/>
      <c r="D80" s="45"/>
      <c r="E80" s="45"/>
      <c r="F80" s="45"/>
      <c r="G80" s="45"/>
      <c r="H80" s="45"/>
      <c r="I80" s="45"/>
    </row>
    <row r="81" spans="2:9" x14ac:dyDescent="0.25">
      <c r="B81" s="45"/>
      <c r="C81" s="45"/>
      <c r="D81" s="45"/>
      <c r="E81" s="45"/>
      <c r="F81" s="45"/>
      <c r="G81" s="45"/>
      <c r="H81" s="45"/>
      <c r="I81" s="45"/>
    </row>
    <row r="82" spans="2:9" x14ac:dyDescent="0.25">
      <c r="B82" s="45"/>
      <c r="C82" s="45"/>
      <c r="D82" s="45"/>
      <c r="E82" s="45"/>
      <c r="F82" s="45"/>
      <c r="G82" s="45"/>
      <c r="H82" s="45"/>
      <c r="I82" s="45"/>
    </row>
    <row r="83" spans="2:9" x14ac:dyDescent="0.25">
      <c r="B83" s="45"/>
      <c r="C83" s="45"/>
      <c r="D83" s="45"/>
      <c r="E83" s="45"/>
      <c r="F83" s="45"/>
      <c r="G83" s="45"/>
      <c r="H83" s="45"/>
      <c r="I83" s="45"/>
    </row>
    <row r="84" spans="2:9" x14ac:dyDescent="0.25">
      <c r="B84" s="45"/>
      <c r="C84" s="45"/>
      <c r="D84" s="45"/>
      <c r="E84" s="45"/>
      <c r="F84" s="45"/>
      <c r="G84" s="45"/>
      <c r="H84" s="45"/>
      <c r="I84" s="45"/>
    </row>
    <row r="85" spans="2:9" x14ac:dyDescent="0.25">
      <c r="B85" s="45"/>
      <c r="C85" s="45"/>
      <c r="D85" s="45"/>
      <c r="E85" s="45"/>
      <c r="F85" s="45"/>
      <c r="G85" s="45"/>
      <c r="H85" s="45"/>
      <c r="I85" s="45"/>
    </row>
    <row r="86" spans="2:9" x14ac:dyDescent="0.25">
      <c r="B86" s="45"/>
      <c r="C86" s="45"/>
      <c r="D86" s="45"/>
      <c r="E86" s="45"/>
      <c r="F86" s="45"/>
      <c r="G86" s="45"/>
      <c r="H86" s="45"/>
      <c r="I86" s="45"/>
    </row>
    <row r="87" spans="2:9" x14ac:dyDescent="0.25">
      <c r="B87" s="45"/>
      <c r="C87" s="45"/>
      <c r="D87" s="45"/>
      <c r="E87" s="45"/>
      <c r="F87" s="45"/>
      <c r="G87" s="45"/>
      <c r="H87" s="45"/>
      <c r="I87" s="45"/>
    </row>
    <row r="88" spans="2:9" x14ac:dyDescent="0.25">
      <c r="B88" s="45"/>
      <c r="C88" s="45"/>
      <c r="D88" s="45"/>
      <c r="E88" s="45"/>
      <c r="F88" s="45"/>
      <c r="G88" s="45"/>
      <c r="H88" s="45"/>
      <c r="I88" s="45"/>
    </row>
    <row r="89" spans="2:9" x14ac:dyDescent="0.25">
      <c r="B89" s="45"/>
      <c r="C89" s="45"/>
      <c r="D89" s="45"/>
      <c r="E89" s="45"/>
      <c r="F89" s="45"/>
      <c r="G89" s="45"/>
      <c r="H89" s="45"/>
      <c r="I89" s="45"/>
    </row>
    <row r="90" spans="2:9" x14ac:dyDescent="0.25">
      <c r="B90" s="45"/>
      <c r="C90" s="45"/>
      <c r="D90" s="45"/>
      <c r="E90" s="45"/>
      <c r="F90" s="45"/>
      <c r="G90" s="45"/>
      <c r="H90" s="45"/>
      <c r="I90" s="45"/>
    </row>
    <row r="91" spans="2:9" x14ac:dyDescent="0.25">
      <c r="B91" s="45"/>
      <c r="C91" s="45"/>
      <c r="D91" s="45"/>
      <c r="E91" s="45"/>
      <c r="F91" s="45"/>
      <c r="G91" s="45"/>
      <c r="H91" s="45"/>
      <c r="I91" s="45"/>
    </row>
    <row r="92" spans="2:9" x14ac:dyDescent="0.25">
      <c r="B92" s="45"/>
      <c r="C92" s="45"/>
      <c r="D92" s="45"/>
      <c r="E92" s="45"/>
      <c r="F92" s="45"/>
      <c r="G92" s="45"/>
      <c r="H92" s="45"/>
      <c r="I92" s="45"/>
    </row>
    <row r="93" spans="2:9" x14ac:dyDescent="0.25">
      <c r="B93" s="45"/>
      <c r="C93" s="45"/>
      <c r="D93" s="45"/>
      <c r="E93" s="45"/>
      <c r="F93" s="45"/>
      <c r="G93" s="45"/>
      <c r="H93" s="45"/>
      <c r="I93" s="45"/>
    </row>
    <row r="94" spans="2:9" x14ac:dyDescent="0.25">
      <c r="B94" s="45"/>
      <c r="C94" s="45"/>
      <c r="D94" s="45"/>
      <c r="E94" s="45"/>
      <c r="F94" s="45"/>
      <c r="G94" s="45"/>
      <c r="H94" s="45"/>
      <c r="I94" s="45"/>
    </row>
    <row r="95" spans="2:9" x14ac:dyDescent="0.25">
      <c r="B95" s="45"/>
      <c r="C95" s="45"/>
      <c r="D95" s="45"/>
      <c r="E95" s="45"/>
      <c r="F95" s="45"/>
      <c r="G95" s="45"/>
      <c r="H95" s="45"/>
      <c r="I95" s="45"/>
    </row>
    <row r="96" spans="2:9" x14ac:dyDescent="0.25">
      <c r="B96" s="45"/>
      <c r="C96" s="45"/>
      <c r="D96" s="45"/>
      <c r="E96" s="45"/>
      <c r="F96" s="45"/>
      <c r="G96" s="45"/>
      <c r="H96" s="45"/>
      <c r="I96" s="45"/>
    </row>
    <row r="97" spans="2:9" x14ac:dyDescent="0.25">
      <c r="B97" s="45"/>
      <c r="C97" s="45"/>
      <c r="D97" s="45"/>
      <c r="E97" s="45"/>
      <c r="F97" s="45"/>
      <c r="G97" s="45"/>
      <c r="H97" s="45"/>
      <c r="I97" s="45"/>
    </row>
    <row r="98" spans="2:9" x14ac:dyDescent="0.25">
      <c r="B98" s="45"/>
      <c r="C98" s="45"/>
      <c r="D98" s="45"/>
      <c r="E98" s="45"/>
      <c r="F98" s="45"/>
      <c r="G98" s="45"/>
      <c r="H98" s="45"/>
      <c r="I98" s="45"/>
    </row>
    <row r="99" spans="2:9" x14ac:dyDescent="0.25">
      <c r="B99" s="45"/>
      <c r="C99" s="45"/>
      <c r="D99" s="45"/>
      <c r="E99" s="45"/>
      <c r="F99" s="45"/>
      <c r="G99" s="45"/>
      <c r="H99" s="45"/>
      <c r="I99" s="45"/>
    </row>
    <row r="100" spans="2:9" x14ac:dyDescent="0.25">
      <c r="B100" s="45"/>
      <c r="C100" s="45"/>
      <c r="D100" s="45"/>
      <c r="E100" s="45"/>
      <c r="F100" s="45"/>
      <c r="G100" s="45"/>
      <c r="H100" s="45"/>
      <c r="I100" s="45"/>
    </row>
    <row r="101" spans="2:9" x14ac:dyDescent="0.25">
      <c r="B101" s="45"/>
      <c r="C101" s="45"/>
      <c r="D101" s="45"/>
      <c r="E101" s="45"/>
      <c r="F101" s="45"/>
      <c r="G101" s="45"/>
      <c r="H101" s="45"/>
      <c r="I101" s="45"/>
    </row>
    <row r="102" spans="2:9" x14ac:dyDescent="0.25">
      <c r="B102" s="45"/>
      <c r="C102" s="45"/>
      <c r="D102" s="45"/>
      <c r="E102" s="45"/>
      <c r="F102" s="45"/>
      <c r="G102" s="45"/>
      <c r="H102" s="45"/>
      <c r="I102" s="45"/>
    </row>
    <row r="103" spans="2:9" x14ac:dyDescent="0.25">
      <c r="B103" s="45"/>
      <c r="C103" s="45"/>
      <c r="D103" s="45"/>
      <c r="E103" s="45"/>
      <c r="F103" s="45"/>
      <c r="G103" s="45"/>
      <c r="H103" s="45"/>
      <c r="I103" s="45"/>
    </row>
    <row r="104" spans="2:9" x14ac:dyDescent="0.25">
      <c r="B104" s="45"/>
      <c r="C104" s="45"/>
      <c r="D104" s="45"/>
      <c r="E104" s="45"/>
      <c r="F104" s="45"/>
      <c r="G104" s="45"/>
      <c r="H104" s="45"/>
      <c r="I104" s="45"/>
    </row>
    <row r="105" spans="2:9" x14ac:dyDescent="0.25">
      <c r="B105" s="45"/>
      <c r="C105" s="45"/>
      <c r="D105" s="45"/>
      <c r="E105" s="45"/>
      <c r="F105" s="45"/>
      <c r="G105" s="45"/>
      <c r="H105" s="45"/>
      <c r="I105" s="45"/>
    </row>
    <row r="106" spans="2:9" x14ac:dyDescent="0.25">
      <c r="B106" s="45"/>
      <c r="C106" s="45"/>
      <c r="D106" s="45"/>
      <c r="E106" s="45"/>
      <c r="F106" s="45"/>
      <c r="G106" s="45"/>
      <c r="H106" s="45"/>
      <c r="I106" s="45"/>
    </row>
    <row r="107" spans="2:9" x14ac:dyDescent="0.25">
      <c r="B107" s="45"/>
      <c r="C107" s="45"/>
      <c r="D107" s="45"/>
      <c r="E107" s="45"/>
      <c r="F107" s="45"/>
      <c r="G107" s="45"/>
      <c r="H107" s="45"/>
      <c r="I107" s="45"/>
    </row>
    <row r="108" spans="2:9" x14ac:dyDescent="0.25">
      <c r="B108" s="45"/>
      <c r="C108" s="45"/>
      <c r="D108" s="45"/>
      <c r="E108" s="45"/>
      <c r="F108" s="45"/>
      <c r="G108" s="45"/>
      <c r="H108" s="45"/>
      <c r="I108" s="45"/>
    </row>
    <row r="109" spans="2:9" x14ac:dyDescent="0.25">
      <c r="B109" s="45"/>
      <c r="C109" s="45"/>
      <c r="D109" s="45"/>
      <c r="E109" s="45"/>
      <c r="F109" s="45"/>
      <c r="G109" s="45"/>
      <c r="H109" s="45"/>
      <c r="I109" s="45"/>
    </row>
    <row r="110" spans="2:9" x14ac:dyDescent="0.25">
      <c r="B110" s="45"/>
      <c r="C110" s="45"/>
      <c r="D110" s="45"/>
      <c r="E110" s="45"/>
      <c r="F110" s="45"/>
      <c r="G110" s="45"/>
      <c r="H110" s="45"/>
      <c r="I110" s="45"/>
    </row>
    <row r="111" spans="2:9" x14ac:dyDescent="0.25">
      <c r="B111" s="45"/>
      <c r="C111" s="45"/>
      <c r="D111" s="45"/>
      <c r="E111" s="45"/>
      <c r="F111" s="45"/>
      <c r="G111" s="45"/>
      <c r="H111" s="45"/>
      <c r="I111" s="45"/>
    </row>
    <row r="112" spans="2:9" x14ac:dyDescent="0.25">
      <c r="B112" s="45"/>
      <c r="C112" s="45"/>
      <c r="D112" s="45"/>
      <c r="E112" s="45"/>
      <c r="F112" s="45"/>
      <c r="G112" s="45"/>
      <c r="H112" s="45"/>
      <c r="I112" s="45"/>
    </row>
    <row r="113" spans="2:9" x14ac:dyDescent="0.25">
      <c r="B113" s="45"/>
      <c r="C113" s="45"/>
      <c r="D113" s="45"/>
      <c r="E113" s="45"/>
      <c r="F113" s="45"/>
      <c r="G113" s="45"/>
      <c r="H113" s="45"/>
      <c r="I113" s="45"/>
    </row>
    <row r="114" spans="2:9" x14ac:dyDescent="0.25">
      <c r="B114" s="45"/>
      <c r="C114" s="45"/>
      <c r="D114" s="45"/>
      <c r="E114" s="45"/>
      <c r="F114" s="45"/>
      <c r="G114" s="45"/>
      <c r="H114" s="45"/>
      <c r="I114" s="45"/>
    </row>
    <row r="115" spans="2:9" x14ac:dyDescent="0.25">
      <c r="B115" s="45"/>
      <c r="C115" s="45"/>
      <c r="D115" s="45"/>
      <c r="E115" s="45"/>
      <c r="F115" s="45"/>
      <c r="G115" s="45"/>
      <c r="H115" s="45"/>
      <c r="I115" s="45"/>
    </row>
    <row r="116" spans="2:9" x14ac:dyDescent="0.25">
      <c r="B116" s="45"/>
      <c r="C116" s="45"/>
      <c r="D116" s="45"/>
      <c r="E116" s="45"/>
      <c r="F116" s="45"/>
      <c r="G116" s="45"/>
      <c r="H116" s="45"/>
      <c r="I116" s="45"/>
    </row>
    <row r="117" spans="2:9" x14ac:dyDescent="0.25">
      <c r="B117" s="45"/>
      <c r="C117" s="45"/>
      <c r="D117" s="45"/>
      <c r="E117" s="45"/>
      <c r="F117" s="45"/>
      <c r="G117" s="45"/>
      <c r="H117" s="45"/>
      <c r="I117" s="45"/>
    </row>
    <row r="118" spans="2:9" x14ac:dyDescent="0.25">
      <c r="B118" s="45"/>
      <c r="C118" s="45"/>
      <c r="D118" s="45"/>
      <c r="E118" s="45"/>
      <c r="F118" s="45"/>
      <c r="G118" s="45"/>
      <c r="H118" s="45"/>
      <c r="I118" s="45"/>
    </row>
    <row r="119" spans="2:9" x14ac:dyDescent="0.25">
      <c r="B119" s="45"/>
      <c r="C119" s="45"/>
      <c r="D119" s="45"/>
      <c r="E119" s="45"/>
      <c r="F119" s="45"/>
      <c r="G119" s="45"/>
      <c r="H119" s="45"/>
      <c r="I119" s="45"/>
    </row>
    <row r="120" spans="2:9" x14ac:dyDescent="0.25">
      <c r="B120" s="45"/>
      <c r="C120" s="45"/>
      <c r="D120" s="45"/>
      <c r="E120" s="45"/>
      <c r="F120" s="45"/>
      <c r="G120" s="45"/>
      <c r="H120" s="45"/>
      <c r="I120" s="45"/>
    </row>
    <row r="121" spans="2:9" x14ac:dyDescent="0.25">
      <c r="B121" s="45"/>
      <c r="C121" s="45"/>
      <c r="D121" s="45"/>
      <c r="E121" s="45"/>
      <c r="F121" s="45"/>
      <c r="G121" s="45"/>
      <c r="H121" s="45"/>
      <c r="I121" s="45"/>
    </row>
    <row r="122" spans="2:9" x14ac:dyDescent="0.25">
      <c r="B122" s="45"/>
      <c r="C122" s="45"/>
      <c r="D122" s="45"/>
      <c r="E122" s="45"/>
      <c r="F122" s="45"/>
      <c r="G122" s="45"/>
      <c r="H122" s="45"/>
      <c r="I122" s="45"/>
    </row>
    <row r="123" spans="2:9" x14ac:dyDescent="0.25">
      <c r="B123" s="45"/>
      <c r="C123" s="45"/>
      <c r="D123" s="45"/>
      <c r="E123" s="45"/>
      <c r="F123" s="45"/>
      <c r="G123" s="45"/>
      <c r="H123" s="45"/>
      <c r="I123" s="45"/>
    </row>
    <row r="124" spans="2:9" x14ac:dyDescent="0.25">
      <c r="B124" s="45"/>
      <c r="C124" s="45"/>
      <c r="D124" s="45"/>
      <c r="E124" s="45"/>
      <c r="F124" s="45"/>
      <c r="G124" s="45"/>
      <c r="H124" s="45"/>
      <c r="I124" s="45"/>
    </row>
    <row r="125" spans="2:9" x14ac:dyDescent="0.25">
      <c r="B125" s="45"/>
      <c r="C125" s="45"/>
      <c r="D125" s="45"/>
      <c r="E125" s="45"/>
      <c r="F125" s="45"/>
      <c r="G125" s="45"/>
      <c r="H125" s="45"/>
      <c r="I125" s="45"/>
    </row>
    <row r="126" spans="2:9" x14ac:dyDescent="0.25">
      <c r="B126" s="45"/>
      <c r="C126" s="45"/>
      <c r="D126" s="45"/>
      <c r="E126" s="45"/>
      <c r="F126" s="45"/>
      <c r="G126" s="45"/>
      <c r="H126" s="45"/>
      <c r="I126" s="45"/>
    </row>
    <row r="127" spans="2:9" x14ac:dyDescent="0.25">
      <c r="B127" s="45"/>
      <c r="C127" s="45"/>
      <c r="D127" s="45"/>
      <c r="E127" s="45"/>
      <c r="F127" s="45"/>
      <c r="G127" s="45"/>
      <c r="H127" s="45"/>
      <c r="I127" s="45"/>
    </row>
    <row r="128" spans="2:9" x14ac:dyDescent="0.25">
      <c r="B128" s="45"/>
      <c r="C128" s="45"/>
      <c r="D128" s="45"/>
      <c r="E128" s="45"/>
      <c r="F128" s="45"/>
      <c r="G128" s="45"/>
      <c r="H128" s="45"/>
      <c r="I128" s="45"/>
    </row>
    <row r="129" spans="2:9" x14ac:dyDescent="0.25">
      <c r="B129" s="45"/>
      <c r="C129" s="45"/>
      <c r="D129" s="45"/>
      <c r="E129" s="45"/>
      <c r="F129" s="45"/>
      <c r="G129" s="45"/>
      <c r="H129" s="45"/>
      <c r="I129" s="45"/>
    </row>
    <row r="130" spans="2:9" x14ac:dyDescent="0.25">
      <c r="B130" s="45"/>
      <c r="C130" s="45"/>
      <c r="D130" s="45"/>
      <c r="E130" s="45"/>
      <c r="F130" s="45"/>
      <c r="G130" s="45"/>
      <c r="H130" s="45"/>
      <c r="I130" s="45"/>
    </row>
    <row r="131" spans="2:9" x14ac:dyDescent="0.25">
      <c r="B131" s="45"/>
      <c r="C131" s="45"/>
      <c r="D131" s="45"/>
      <c r="E131" s="45"/>
      <c r="F131" s="45"/>
      <c r="G131" s="45"/>
      <c r="H131" s="45"/>
      <c r="I131" s="45"/>
    </row>
    <row r="132" spans="2:9" x14ac:dyDescent="0.25">
      <c r="B132" s="45"/>
      <c r="C132" s="45"/>
      <c r="D132" s="45"/>
      <c r="E132" s="45"/>
      <c r="F132" s="45"/>
      <c r="G132" s="45"/>
      <c r="H132" s="45"/>
      <c r="I132" s="45"/>
    </row>
    <row r="133" spans="2:9" x14ac:dyDescent="0.25">
      <c r="B133" s="45"/>
      <c r="C133" s="45"/>
      <c r="D133" s="45"/>
      <c r="E133" s="45"/>
      <c r="F133" s="45"/>
      <c r="G133" s="45"/>
      <c r="H133" s="45"/>
      <c r="I133" s="45"/>
    </row>
    <row r="134" spans="2:9" x14ac:dyDescent="0.25">
      <c r="B134" s="45"/>
      <c r="C134" s="45"/>
      <c r="D134" s="45"/>
      <c r="E134" s="45"/>
      <c r="F134" s="45"/>
      <c r="G134" s="45"/>
      <c r="H134" s="45"/>
      <c r="I134" s="45"/>
    </row>
    <row r="135" spans="2:9" x14ac:dyDescent="0.25">
      <c r="B135" s="45"/>
      <c r="C135" s="45"/>
      <c r="D135" s="45"/>
      <c r="E135" s="45"/>
      <c r="F135" s="45"/>
      <c r="G135" s="45"/>
      <c r="H135" s="45"/>
      <c r="I135" s="45"/>
    </row>
    <row r="136" spans="2:9" x14ac:dyDescent="0.25">
      <c r="B136" s="45"/>
      <c r="C136" s="45"/>
      <c r="D136" s="45"/>
      <c r="E136" s="45"/>
      <c r="F136" s="45"/>
      <c r="G136" s="45"/>
      <c r="H136" s="45"/>
      <c r="I136" s="45"/>
    </row>
    <row r="137" spans="2:9" x14ac:dyDescent="0.25">
      <c r="B137" s="45"/>
      <c r="C137" s="45"/>
      <c r="D137" s="45"/>
      <c r="E137" s="45"/>
      <c r="F137" s="45"/>
      <c r="G137" s="45"/>
      <c r="H137" s="45"/>
      <c r="I137" s="45"/>
    </row>
    <row r="138" spans="2:9" x14ac:dyDescent="0.25">
      <c r="B138" s="45"/>
      <c r="C138" s="45"/>
      <c r="D138" s="45"/>
      <c r="E138" s="45"/>
      <c r="F138" s="45"/>
      <c r="G138" s="45"/>
      <c r="H138" s="45"/>
      <c r="I138" s="45"/>
    </row>
    <row r="139" spans="2:9" x14ac:dyDescent="0.25">
      <c r="B139" s="45"/>
      <c r="C139" s="45"/>
      <c r="D139" s="45"/>
      <c r="E139" s="45"/>
      <c r="F139" s="45"/>
      <c r="G139" s="45"/>
      <c r="H139" s="45"/>
      <c r="I139" s="45"/>
    </row>
    <row r="140" spans="2:9" x14ac:dyDescent="0.25">
      <c r="B140" s="45"/>
      <c r="C140" s="45"/>
      <c r="D140" s="45"/>
      <c r="E140" s="45"/>
      <c r="F140" s="45"/>
      <c r="G140" s="45"/>
      <c r="H140" s="45"/>
      <c r="I140" s="45"/>
    </row>
    <row r="141" spans="2:9" x14ac:dyDescent="0.25">
      <c r="B141" s="45"/>
      <c r="C141" s="45"/>
      <c r="D141" s="45"/>
      <c r="E141" s="45"/>
      <c r="F141" s="45"/>
      <c r="G141" s="45"/>
      <c r="H141" s="45"/>
      <c r="I141" s="45"/>
    </row>
    <row r="142" spans="2:9" x14ac:dyDescent="0.25">
      <c r="B142" s="45"/>
      <c r="C142" s="45"/>
      <c r="D142" s="45"/>
      <c r="E142" s="45"/>
      <c r="F142" s="45"/>
      <c r="G142" s="45"/>
      <c r="H142" s="45"/>
      <c r="I142" s="45"/>
    </row>
    <row r="143" spans="2:9" x14ac:dyDescent="0.25">
      <c r="B143" s="45"/>
      <c r="C143" s="45"/>
      <c r="D143" s="45"/>
      <c r="E143" s="45"/>
      <c r="F143" s="45"/>
      <c r="G143" s="45"/>
      <c r="H143" s="45"/>
      <c r="I143" s="45"/>
    </row>
    <row r="144" spans="2:9" x14ac:dyDescent="0.25">
      <c r="B144" s="45"/>
      <c r="C144" s="45"/>
      <c r="D144" s="45"/>
      <c r="E144" s="45"/>
      <c r="F144" s="45"/>
      <c r="G144" s="45"/>
      <c r="H144" s="45"/>
      <c r="I144" s="45"/>
    </row>
    <row r="145" spans="2:9" x14ac:dyDescent="0.25">
      <c r="B145" s="45"/>
      <c r="C145" s="45"/>
      <c r="D145" s="45"/>
      <c r="E145" s="45"/>
      <c r="F145" s="45"/>
      <c r="G145" s="45"/>
      <c r="H145" s="45"/>
      <c r="I145" s="45"/>
    </row>
    <row r="146" spans="2:9" x14ac:dyDescent="0.25">
      <c r="B146" s="45"/>
      <c r="C146" s="45"/>
      <c r="D146" s="45"/>
      <c r="E146" s="45"/>
      <c r="F146" s="45"/>
      <c r="G146" s="45"/>
      <c r="H146" s="45"/>
      <c r="I146" s="45"/>
    </row>
    <row r="147" spans="2:9" x14ac:dyDescent="0.25">
      <c r="B147" s="45"/>
      <c r="C147" s="45"/>
      <c r="D147" s="45"/>
      <c r="E147" s="45"/>
      <c r="F147" s="45"/>
      <c r="G147" s="45"/>
      <c r="H147" s="45"/>
      <c r="I147" s="45"/>
    </row>
    <row r="148" spans="2:9" x14ac:dyDescent="0.25">
      <c r="B148" s="45"/>
      <c r="C148" s="45"/>
      <c r="D148" s="45"/>
      <c r="E148" s="45"/>
      <c r="F148" s="45"/>
      <c r="G148" s="45"/>
      <c r="H148" s="45"/>
      <c r="I148" s="45"/>
    </row>
    <row r="149" spans="2:9" x14ac:dyDescent="0.25">
      <c r="B149" s="45"/>
      <c r="C149" s="45"/>
      <c r="D149" s="45"/>
      <c r="E149" s="45"/>
      <c r="F149" s="45"/>
      <c r="G149" s="45"/>
      <c r="H149" s="45"/>
      <c r="I149" s="45"/>
    </row>
    <row r="150" spans="2:9" x14ac:dyDescent="0.25">
      <c r="B150" s="45"/>
      <c r="C150" s="45"/>
      <c r="D150" s="45"/>
      <c r="E150" s="45"/>
      <c r="F150" s="45"/>
      <c r="G150" s="45"/>
      <c r="H150" s="45"/>
      <c r="I150" s="45"/>
    </row>
    <row r="151" spans="2:9" x14ac:dyDescent="0.25">
      <c r="B151" s="45"/>
      <c r="C151" s="45"/>
      <c r="D151" s="45"/>
      <c r="E151" s="45"/>
      <c r="F151" s="45"/>
      <c r="G151" s="45"/>
      <c r="H151" s="45"/>
      <c r="I151" s="45"/>
    </row>
    <row r="152" spans="2:9" x14ac:dyDescent="0.25">
      <c r="B152" s="45"/>
      <c r="C152" s="45"/>
      <c r="D152" s="45"/>
      <c r="E152" s="45"/>
      <c r="F152" s="45"/>
      <c r="G152" s="45"/>
      <c r="H152" s="45"/>
      <c r="I152" s="45"/>
    </row>
    <row r="153" spans="2:9" x14ac:dyDescent="0.25">
      <c r="B153" s="45"/>
      <c r="C153" s="45"/>
      <c r="D153" s="45"/>
      <c r="E153" s="45"/>
      <c r="F153" s="45"/>
      <c r="G153" s="45"/>
      <c r="H153" s="45"/>
      <c r="I153" s="45"/>
    </row>
    <row r="154" spans="2:9" x14ac:dyDescent="0.25">
      <c r="B154" s="45"/>
      <c r="C154" s="45"/>
      <c r="D154" s="45"/>
      <c r="E154" s="45"/>
      <c r="F154" s="45"/>
      <c r="G154" s="45"/>
      <c r="H154" s="45"/>
      <c r="I154" s="45"/>
    </row>
    <row r="155" spans="2:9" x14ac:dyDescent="0.25">
      <c r="B155" s="45"/>
      <c r="C155" s="45"/>
      <c r="D155" s="45"/>
      <c r="E155" s="45"/>
      <c r="F155" s="45"/>
      <c r="G155" s="45"/>
      <c r="H155" s="45"/>
      <c r="I155" s="45"/>
    </row>
    <row r="156" spans="2:9" x14ac:dyDescent="0.25">
      <c r="B156" s="45"/>
      <c r="C156" s="45"/>
      <c r="D156" s="45"/>
      <c r="E156" s="45"/>
      <c r="F156" s="45"/>
      <c r="G156" s="45"/>
      <c r="H156" s="45"/>
      <c r="I156" s="45"/>
    </row>
    <row r="157" spans="2:9" x14ac:dyDescent="0.25">
      <c r="B157" s="45"/>
      <c r="C157" s="45"/>
      <c r="D157" s="45"/>
      <c r="E157" s="45"/>
      <c r="F157" s="45"/>
      <c r="G157" s="45"/>
      <c r="H157" s="45"/>
      <c r="I157" s="45"/>
    </row>
    <row r="158" spans="2:9" x14ac:dyDescent="0.25">
      <c r="B158" s="45"/>
      <c r="C158" s="45"/>
      <c r="D158" s="45"/>
      <c r="E158" s="45"/>
      <c r="F158" s="45"/>
      <c r="G158" s="45"/>
      <c r="H158" s="45"/>
      <c r="I158" s="45"/>
    </row>
    <row r="159" spans="2:9" x14ac:dyDescent="0.25">
      <c r="B159" s="45"/>
      <c r="C159" s="45"/>
      <c r="D159" s="45"/>
      <c r="E159" s="45"/>
      <c r="F159" s="45"/>
      <c r="G159" s="45"/>
      <c r="H159" s="45"/>
      <c r="I159" s="45"/>
    </row>
    <row r="160" spans="2:9" x14ac:dyDescent="0.25">
      <c r="B160" s="45"/>
      <c r="C160" s="45"/>
      <c r="D160" s="45"/>
      <c r="E160" s="45"/>
      <c r="F160" s="45"/>
      <c r="G160" s="45"/>
      <c r="H160" s="45"/>
      <c r="I160" s="45"/>
    </row>
    <row r="161" spans="2:9" x14ac:dyDescent="0.25">
      <c r="B161" s="45"/>
      <c r="C161" s="45"/>
      <c r="D161" s="45"/>
      <c r="E161" s="45"/>
      <c r="F161" s="45"/>
      <c r="G161" s="45"/>
      <c r="H161" s="45"/>
      <c r="I161" s="45"/>
    </row>
    <row r="162" spans="2:9" x14ac:dyDescent="0.25">
      <c r="B162" s="45"/>
      <c r="C162" s="45"/>
      <c r="D162" s="45"/>
      <c r="E162" s="45"/>
      <c r="F162" s="45"/>
      <c r="G162" s="45"/>
      <c r="H162" s="45"/>
      <c r="I162" s="45"/>
    </row>
    <row r="163" spans="2:9" x14ac:dyDescent="0.25">
      <c r="B163" s="45"/>
      <c r="C163" s="45"/>
      <c r="D163" s="45"/>
      <c r="E163" s="45"/>
      <c r="F163" s="45"/>
      <c r="G163" s="45"/>
      <c r="H163" s="45"/>
      <c r="I163" s="45"/>
    </row>
    <row r="164" spans="2:9" x14ac:dyDescent="0.25">
      <c r="B164" s="45"/>
      <c r="C164" s="45"/>
      <c r="D164" s="45"/>
      <c r="E164" s="45"/>
      <c r="F164" s="45"/>
      <c r="G164" s="45"/>
      <c r="H164" s="45"/>
      <c r="I164" s="45"/>
    </row>
    <row r="165" spans="2:9" x14ac:dyDescent="0.25">
      <c r="B165" s="45"/>
      <c r="C165" s="45"/>
      <c r="D165" s="45"/>
      <c r="E165" s="45"/>
      <c r="F165" s="45"/>
      <c r="G165" s="45"/>
      <c r="H165" s="45"/>
      <c r="I165" s="45"/>
    </row>
    <row r="166" spans="2:9" x14ac:dyDescent="0.25">
      <c r="B166" s="45"/>
      <c r="C166" s="45"/>
      <c r="D166" s="45"/>
      <c r="E166" s="45"/>
      <c r="F166" s="45"/>
      <c r="G166" s="45"/>
      <c r="H166" s="45"/>
      <c r="I166" s="45"/>
    </row>
    <row r="167" spans="2:9" x14ac:dyDescent="0.25">
      <c r="B167" s="45"/>
      <c r="C167" s="45"/>
      <c r="D167" s="45"/>
      <c r="E167" s="45"/>
      <c r="F167" s="45"/>
      <c r="G167" s="45"/>
      <c r="H167" s="45"/>
      <c r="I167" s="45"/>
    </row>
    <row r="168" spans="2:9" x14ac:dyDescent="0.25">
      <c r="B168" s="45"/>
      <c r="C168" s="45"/>
      <c r="D168" s="45"/>
      <c r="E168" s="45"/>
      <c r="F168" s="45"/>
      <c r="G168" s="45"/>
      <c r="H168" s="45"/>
      <c r="I168" s="45"/>
    </row>
    <row r="169" spans="2:9" x14ac:dyDescent="0.25">
      <c r="B169" s="45"/>
      <c r="C169" s="45"/>
      <c r="D169" s="45"/>
      <c r="E169" s="45"/>
      <c r="F169" s="45"/>
      <c r="G169" s="45"/>
      <c r="H169" s="45"/>
      <c r="I169" s="45"/>
    </row>
    <row r="170" spans="2:9" x14ac:dyDescent="0.25">
      <c r="B170" s="45"/>
      <c r="C170" s="45"/>
      <c r="D170" s="45"/>
      <c r="E170" s="45"/>
      <c r="F170" s="45"/>
      <c r="G170" s="45"/>
      <c r="H170" s="45"/>
      <c r="I170" s="45"/>
    </row>
    <row r="171" spans="2:9" x14ac:dyDescent="0.25">
      <c r="B171" s="45"/>
      <c r="C171" s="45"/>
      <c r="D171" s="45"/>
      <c r="E171" s="45"/>
      <c r="F171" s="45"/>
      <c r="G171" s="45"/>
      <c r="H171" s="45"/>
      <c r="I171" s="45"/>
    </row>
    <row r="172" spans="2:9" x14ac:dyDescent="0.25">
      <c r="B172" s="45"/>
      <c r="C172" s="45"/>
      <c r="D172" s="45"/>
      <c r="E172" s="45"/>
      <c r="F172" s="45"/>
      <c r="G172" s="45"/>
      <c r="H172" s="45"/>
      <c r="I172" s="45"/>
    </row>
    <row r="173" spans="2:9" x14ac:dyDescent="0.25">
      <c r="B173" s="45"/>
      <c r="C173" s="45"/>
      <c r="D173" s="45"/>
      <c r="E173" s="45"/>
      <c r="F173" s="45"/>
      <c r="G173" s="45"/>
      <c r="H173" s="45"/>
      <c r="I173" s="45"/>
    </row>
    <row r="174" spans="2:9" x14ac:dyDescent="0.25">
      <c r="B174" s="45"/>
      <c r="C174" s="45"/>
      <c r="D174" s="45"/>
      <c r="E174" s="45"/>
      <c r="F174" s="45"/>
      <c r="G174" s="45"/>
      <c r="H174" s="45"/>
      <c r="I174" s="45"/>
    </row>
    <row r="175" spans="2:9" x14ac:dyDescent="0.25">
      <c r="B175" s="45"/>
      <c r="C175" s="45"/>
      <c r="D175" s="45"/>
      <c r="E175" s="45"/>
      <c r="F175" s="45"/>
      <c r="G175" s="45"/>
      <c r="H175" s="45"/>
      <c r="I175" s="45"/>
    </row>
    <row r="176" spans="2:9" x14ac:dyDescent="0.25">
      <c r="B176" s="45"/>
      <c r="C176" s="45"/>
      <c r="D176" s="45"/>
      <c r="E176" s="45"/>
      <c r="F176" s="45"/>
      <c r="G176" s="45"/>
      <c r="H176" s="45"/>
      <c r="I176" s="45"/>
    </row>
    <row r="177" spans="2:9" x14ac:dyDescent="0.25">
      <c r="B177" s="45"/>
      <c r="C177" s="45"/>
      <c r="D177" s="45"/>
      <c r="E177" s="45"/>
      <c r="F177" s="45"/>
      <c r="G177" s="45"/>
      <c r="H177" s="45"/>
      <c r="I177" s="45"/>
    </row>
    <row r="178" spans="2:9" x14ac:dyDescent="0.25">
      <c r="B178" s="45"/>
      <c r="C178" s="45"/>
      <c r="D178" s="45"/>
      <c r="E178" s="45"/>
      <c r="F178" s="45"/>
      <c r="G178" s="45"/>
      <c r="H178" s="45"/>
      <c r="I178" s="45"/>
    </row>
    <row r="179" spans="2:9" x14ac:dyDescent="0.25">
      <c r="B179" s="45"/>
      <c r="C179" s="45"/>
      <c r="D179" s="45"/>
      <c r="E179" s="45"/>
      <c r="F179" s="45"/>
      <c r="G179" s="45"/>
      <c r="H179" s="45"/>
      <c r="I179" s="45"/>
    </row>
    <row r="180" spans="2:9" x14ac:dyDescent="0.25">
      <c r="B180" s="45"/>
      <c r="C180" s="45"/>
      <c r="D180" s="45"/>
      <c r="E180" s="45"/>
      <c r="F180" s="45"/>
      <c r="G180" s="45"/>
      <c r="H180" s="45"/>
      <c r="I180" s="45"/>
    </row>
    <row r="181" spans="2:9" x14ac:dyDescent="0.25">
      <c r="B181" s="45"/>
      <c r="C181" s="45"/>
      <c r="D181" s="45"/>
      <c r="E181" s="45"/>
      <c r="F181" s="45"/>
      <c r="G181" s="45"/>
      <c r="H181" s="45"/>
      <c r="I181" s="45"/>
    </row>
    <row r="182" spans="2:9" x14ac:dyDescent="0.25">
      <c r="B182" s="45"/>
      <c r="C182" s="45"/>
      <c r="D182" s="45"/>
      <c r="E182" s="45"/>
      <c r="F182" s="45"/>
      <c r="G182" s="45"/>
      <c r="H182" s="45"/>
      <c r="I182" s="45"/>
    </row>
    <row r="183" spans="2:9" x14ac:dyDescent="0.25">
      <c r="B183" s="45"/>
      <c r="C183" s="45"/>
      <c r="D183" s="45"/>
      <c r="E183" s="45"/>
      <c r="F183" s="45"/>
      <c r="G183" s="45"/>
      <c r="H183" s="45"/>
      <c r="I183" s="45"/>
    </row>
    <row r="184" spans="2:9" x14ac:dyDescent="0.25">
      <c r="B184" s="45"/>
      <c r="C184" s="45"/>
      <c r="D184" s="45"/>
      <c r="E184" s="45"/>
      <c r="F184" s="45"/>
      <c r="G184" s="45"/>
      <c r="H184" s="45"/>
      <c r="I184" s="45"/>
    </row>
    <row r="185" spans="2:9" x14ac:dyDescent="0.25">
      <c r="B185" s="45"/>
      <c r="C185" s="45"/>
      <c r="D185" s="45"/>
      <c r="E185" s="45"/>
      <c r="F185" s="45"/>
      <c r="G185" s="45"/>
      <c r="H185" s="45"/>
      <c r="I185" s="45"/>
    </row>
    <row r="186" spans="2:9" x14ac:dyDescent="0.25">
      <c r="B186" s="45"/>
      <c r="C186" s="45"/>
      <c r="D186" s="45"/>
      <c r="E186" s="45"/>
      <c r="F186" s="45"/>
      <c r="G186" s="45"/>
      <c r="H186" s="45"/>
      <c r="I186" s="45"/>
    </row>
    <row r="187" spans="2:9" x14ac:dyDescent="0.25">
      <c r="B187" s="45"/>
      <c r="C187" s="45"/>
      <c r="D187" s="45"/>
      <c r="E187" s="45"/>
      <c r="F187" s="45"/>
      <c r="G187" s="45"/>
      <c r="H187" s="45"/>
      <c r="I187" s="45"/>
    </row>
    <row r="188" spans="2:9" x14ac:dyDescent="0.25">
      <c r="B188" s="45"/>
      <c r="C188" s="45"/>
      <c r="D188" s="45"/>
      <c r="E188" s="45"/>
      <c r="F188" s="45"/>
      <c r="G188" s="45"/>
      <c r="H188" s="45"/>
      <c r="I188" s="45"/>
    </row>
    <row r="189" spans="2:9" x14ac:dyDescent="0.25">
      <c r="B189" s="45"/>
      <c r="C189" s="45"/>
      <c r="D189" s="45"/>
      <c r="E189" s="45"/>
      <c r="F189" s="45"/>
      <c r="G189" s="45"/>
      <c r="H189" s="45"/>
      <c r="I189" s="45"/>
    </row>
    <row r="190" spans="2:9" x14ac:dyDescent="0.25">
      <c r="B190" s="45"/>
      <c r="C190" s="45"/>
      <c r="D190" s="45"/>
      <c r="E190" s="45"/>
      <c r="F190" s="45"/>
      <c r="G190" s="45"/>
      <c r="H190" s="45"/>
      <c r="I190" s="45"/>
    </row>
    <row r="191" spans="2:9" x14ac:dyDescent="0.25">
      <c r="B191" s="45"/>
      <c r="C191" s="45"/>
      <c r="D191" s="45"/>
      <c r="E191" s="45"/>
      <c r="F191" s="45"/>
      <c r="G191" s="45"/>
      <c r="H191" s="45"/>
      <c r="I191" s="45"/>
    </row>
    <row r="192" spans="2:9" x14ac:dyDescent="0.25">
      <c r="B192" s="45"/>
      <c r="C192" s="45"/>
      <c r="D192" s="45"/>
      <c r="E192" s="45"/>
      <c r="F192" s="45"/>
      <c r="G192" s="45"/>
      <c r="H192" s="45"/>
      <c r="I192" s="45"/>
    </row>
    <row r="193" spans="2:9" x14ac:dyDescent="0.25">
      <c r="B193" s="45"/>
      <c r="C193" s="45"/>
      <c r="D193" s="45"/>
      <c r="E193" s="45"/>
      <c r="F193" s="45"/>
      <c r="G193" s="45"/>
      <c r="H193" s="45"/>
      <c r="I193" s="45"/>
    </row>
    <row r="194" spans="2:9" x14ac:dyDescent="0.25">
      <c r="B194" s="45"/>
      <c r="C194" s="45"/>
      <c r="D194" s="45"/>
      <c r="E194" s="45"/>
      <c r="F194" s="45"/>
      <c r="G194" s="45"/>
      <c r="H194" s="45"/>
      <c r="I194" s="45"/>
    </row>
    <row r="195" spans="2:9" x14ac:dyDescent="0.25">
      <c r="B195" s="45"/>
      <c r="C195" s="45"/>
      <c r="D195" s="45"/>
      <c r="E195" s="45"/>
      <c r="F195" s="45"/>
      <c r="G195" s="45"/>
      <c r="H195" s="45"/>
      <c r="I195" s="45"/>
    </row>
    <row r="196" spans="2:9" x14ac:dyDescent="0.25">
      <c r="B196" s="45"/>
      <c r="C196" s="45"/>
      <c r="D196" s="45"/>
      <c r="E196" s="45"/>
      <c r="F196" s="45"/>
      <c r="G196" s="45"/>
      <c r="H196" s="45"/>
      <c r="I196" s="45"/>
    </row>
    <row r="197" spans="2:9" x14ac:dyDescent="0.25">
      <c r="B197" s="45"/>
      <c r="C197" s="45"/>
      <c r="D197" s="45"/>
      <c r="E197" s="45"/>
      <c r="F197" s="45"/>
      <c r="G197" s="45"/>
      <c r="H197" s="45"/>
      <c r="I197" s="45"/>
    </row>
    <row r="198" spans="2:9" x14ac:dyDescent="0.25">
      <c r="B198" s="45"/>
      <c r="C198" s="45"/>
      <c r="D198" s="45"/>
      <c r="E198" s="45"/>
      <c r="F198" s="45"/>
      <c r="G198" s="45"/>
      <c r="H198" s="45"/>
      <c r="I198" s="45"/>
    </row>
    <row r="199" spans="2:9" x14ac:dyDescent="0.25">
      <c r="B199" s="45"/>
      <c r="C199" s="45"/>
      <c r="D199" s="45"/>
      <c r="E199" s="45"/>
      <c r="F199" s="45"/>
      <c r="G199" s="45"/>
      <c r="H199" s="45"/>
      <c r="I199" s="45"/>
    </row>
    <row r="200" spans="2:9" x14ac:dyDescent="0.25">
      <c r="B200" s="45"/>
      <c r="C200" s="45"/>
      <c r="D200" s="45"/>
      <c r="E200" s="45"/>
      <c r="F200" s="45"/>
      <c r="G200" s="45"/>
      <c r="H200" s="45"/>
      <c r="I200" s="45"/>
    </row>
    <row r="201" spans="2:9" x14ac:dyDescent="0.25">
      <c r="B201" s="45"/>
      <c r="C201" s="45"/>
      <c r="D201" s="45"/>
      <c r="E201" s="45"/>
      <c r="F201" s="45"/>
      <c r="G201" s="45"/>
      <c r="H201" s="45"/>
      <c r="I201" s="45"/>
    </row>
    <row r="202" spans="2:9" x14ac:dyDescent="0.25">
      <c r="B202" s="45"/>
      <c r="C202" s="45"/>
      <c r="D202" s="45"/>
      <c r="E202" s="45"/>
      <c r="F202" s="45"/>
      <c r="G202" s="45"/>
      <c r="H202" s="45"/>
      <c r="I202" s="45"/>
    </row>
    <row r="203" spans="2:9" x14ac:dyDescent="0.25">
      <c r="B203" s="45"/>
      <c r="C203" s="45"/>
      <c r="D203" s="45"/>
      <c r="E203" s="45"/>
      <c r="F203" s="45"/>
      <c r="G203" s="45"/>
      <c r="H203" s="45"/>
      <c r="I203" s="45"/>
    </row>
    <row r="204" spans="2:9" x14ac:dyDescent="0.25">
      <c r="B204" s="45"/>
      <c r="C204" s="45"/>
      <c r="D204" s="45"/>
      <c r="E204" s="45"/>
      <c r="F204" s="45"/>
      <c r="G204" s="45"/>
      <c r="H204" s="45"/>
      <c r="I204" s="45"/>
    </row>
    <row r="205" spans="2:9" x14ac:dyDescent="0.25">
      <c r="B205" s="45"/>
      <c r="C205" s="45"/>
      <c r="D205" s="45"/>
      <c r="E205" s="45"/>
      <c r="F205" s="45"/>
      <c r="G205" s="45"/>
      <c r="H205" s="45"/>
      <c r="I205" s="45"/>
    </row>
    <row r="206" spans="2:9" x14ac:dyDescent="0.25">
      <c r="B206" s="45"/>
      <c r="C206" s="45"/>
      <c r="D206" s="45"/>
      <c r="E206" s="45"/>
      <c r="F206" s="45"/>
      <c r="G206" s="45"/>
      <c r="H206" s="45"/>
      <c r="I206" s="45"/>
    </row>
    <row r="207" spans="2:9" x14ac:dyDescent="0.25">
      <c r="B207" s="45"/>
      <c r="C207" s="45"/>
      <c r="D207" s="45"/>
      <c r="E207" s="45"/>
      <c r="F207" s="45"/>
      <c r="G207" s="45"/>
      <c r="H207" s="45"/>
      <c r="I207" s="45"/>
    </row>
    <row r="208" spans="2:9" x14ac:dyDescent="0.25">
      <c r="B208" s="45"/>
      <c r="C208" s="45"/>
      <c r="D208" s="45"/>
      <c r="E208" s="45"/>
      <c r="F208" s="45"/>
      <c r="G208" s="45"/>
      <c r="H208" s="45"/>
      <c r="I208" s="45"/>
    </row>
    <row r="209" spans="2:9" x14ac:dyDescent="0.25">
      <c r="B209" s="45"/>
      <c r="C209" s="45"/>
      <c r="D209" s="45"/>
      <c r="E209" s="45"/>
      <c r="F209" s="45"/>
      <c r="G209" s="45"/>
      <c r="H209" s="45"/>
      <c r="I209" s="45"/>
    </row>
    <row r="210" spans="2:9" x14ac:dyDescent="0.25">
      <c r="B210" s="45"/>
      <c r="C210" s="45"/>
      <c r="D210" s="45"/>
      <c r="E210" s="45"/>
      <c r="F210" s="45"/>
      <c r="G210" s="45"/>
      <c r="H210" s="45"/>
      <c r="I210" s="45"/>
    </row>
    <row r="211" spans="2:9" x14ac:dyDescent="0.25">
      <c r="B211" s="45"/>
      <c r="C211" s="45"/>
      <c r="D211" s="45"/>
      <c r="E211" s="45"/>
      <c r="F211" s="45"/>
      <c r="G211" s="45"/>
      <c r="H211" s="45"/>
      <c r="I211" s="45"/>
    </row>
    <row r="212" spans="2:9" x14ac:dyDescent="0.25">
      <c r="B212" s="45"/>
      <c r="C212" s="45"/>
      <c r="D212" s="45"/>
      <c r="E212" s="45"/>
      <c r="F212" s="45"/>
      <c r="G212" s="45"/>
      <c r="H212" s="45"/>
      <c r="I212" s="45"/>
    </row>
    <row r="213" spans="2:9" x14ac:dyDescent="0.25">
      <c r="B213" s="45"/>
      <c r="C213" s="45"/>
      <c r="D213" s="45"/>
      <c r="E213" s="45"/>
      <c r="F213" s="45"/>
      <c r="G213" s="45"/>
      <c r="H213" s="45"/>
      <c r="I213" s="45"/>
    </row>
    <row r="214" spans="2:9" x14ac:dyDescent="0.25">
      <c r="B214" s="45"/>
      <c r="C214" s="45"/>
      <c r="D214" s="45"/>
      <c r="E214" s="45"/>
      <c r="F214" s="45"/>
      <c r="G214" s="45"/>
      <c r="H214" s="45"/>
      <c r="I214" s="45"/>
    </row>
    <row r="215" spans="2:9" x14ac:dyDescent="0.25">
      <c r="B215" s="45"/>
      <c r="C215" s="45"/>
      <c r="D215" s="45"/>
      <c r="E215" s="45"/>
      <c r="F215" s="45"/>
      <c r="G215" s="45"/>
      <c r="H215" s="45"/>
      <c r="I215" s="45"/>
    </row>
    <row r="216" spans="2:9" x14ac:dyDescent="0.25">
      <c r="B216" s="45"/>
      <c r="C216" s="45"/>
      <c r="D216" s="45"/>
      <c r="E216" s="45"/>
      <c r="F216" s="45"/>
      <c r="G216" s="45"/>
      <c r="H216" s="45"/>
      <c r="I216" s="45"/>
    </row>
    <row r="217" spans="2:9" x14ac:dyDescent="0.25">
      <c r="B217" s="45"/>
      <c r="C217" s="45"/>
      <c r="D217" s="45"/>
      <c r="E217" s="45"/>
      <c r="F217" s="45"/>
      <c r="G217" s="45"/>
      <c r="H217" s="45"/>
      <c r="I217" s="45"/>
    </row>
    <row r="218" spans="2:9" x14ac:dyDescent="0.25">
      <c r="B218" s="45"/>
      <c r="C218" s="45"/>
      <c r="D218" s="45"/>
      <c r="E218" s="45"/>
      <c r="F218" s="45"/>
      <c r="G218" s="45"/>
      <c r="H218" s="45"/>
      <c r="I218" s="45"/>
    </row>
    <row r="219" spans="2:9" x14ac:dyDescent="0.25">
      <c r="B219" s="45"/>
      <c r="C219" s="45"/>
      <c r="D219" s="45"/>
      <c r="E219" s="45"/>
      <c r="F219" s="45"/>
      <c r="G219" s="45"/>
      <c r="H219" s="45"/>
      <c r="I219" s="45"/>
    </row>
    <row r="220" spans="2:9" x14ac:dyDescent="0.25">
      <c r="B220" s="45"/>
      <c r="C220" s="45"/>
      <c r="D220" s="45"/>
      <c r="E220" s="45"/>
      <c r="F220" s="45"/>
      <c r="G220" s="45"/>
      <c r="H220" s="45"/>
      <c r="I220" s="45"/>
    </row>
    <row r="221" spans="2:9" x14ac:dyDescent="0.25">
      <c r="B221" s="45"/>
      <c r="C221" s="45"/>
      <c r="D221" s="45"/>
      <c r="E221" s="45"/>
      <c r="F221" s="45"/>
      <c r="G221" s="45"/>
      <c r="H221" s="45"/>
      <c r="I221" s="45"/>
    </row>
    <row r="222" spans="2:9" x14ac:dyDescent="0.25">
      <c r="B222" s="45"/>
      <c r="C222" s="45"/>
      <c r="D222" s="45"/>
      <c r="E222" s="45"/>
      <c r="F222" s="45"/>
      <c r="G222" s="45"/>
      <c r="H222" s="45"/>
      <c r="I222" s="45"/>
    </row>
    <row r="223" spans="2:9" x14ac:dyDescent="0.25">
      <c r="B223" s="45"/>
      <c r="C223" s="45"/>
      <c r="D223" s="45"/>
      <c r="E223" s="45"/>
      <c r="F223" s="45"/>
      <c r="G223" s="45"/>
      <c r="H223" s="45"/>
      <c r="I223" s="45"/>
    </row>
    <row r="224" spans="2:9" x14ac:dyDescent="0.25">
      <c r="B224" s="45"/>
      <c r="C224" s="45"/>
      <c r="D224" s="45"/>
      <c r="E224" s="45"/>
      <c r="F224" s="45"/>
      <c r="G224" s="45"/>
      <c r="H224" s="45"/>
      <c r="I224" s="45"/>
    </row>
    <row r="225" spans="2:9" x14ac:dyDescent="0.25">
      <c r="B225" s="45"/>
      <c r="C225" s="45"/>
      <c r="D225" s="45"/>
      <c r="E225" s="45"/>
      <c r="F225" s="45"/>
      <c r="G225" s="45"/>
      <c r="H225" s="45"/>
      <c r="I225" s="45"/>
    </row>
    <row r="226" spans="2:9" x14ac:dyDescent="0.25">
      <c r="B226" s="45"/>
      <c r="C226" s="45"/>
      <c r="D226" s="45"/>
      <c r="E226" s="45"/>
      <c r="F226" s="45"/>
      <c r="G226" s="45"/>
      <c r="H226" s="45"/>
      <c r="I226" s="45"/>
    </row>
    <row r="227" spans="2:9" x14ac:dyDescent="0.25">
      <c r="B227" s="45"/>
      <c r="C227" s="45"/>
      <c r="D227" s="45"/>
      <c r="E227" s="45"/>
      <c r="F227" s="45"/>
      <c r="G227" s="45"/>
      <c r="H227" s="45"/>
      <c r="I227" s="45"/>
    </row>
    <row r="228" spans="2:9" x14ac:dyDescent="0.25">
      <c r="B228" s="45"/>
      <c r="C228" s="45"/>
      <c r="D228" s="45"/>
      <c r="E228" s="45"/>
      <c r="F228" s="45"/>
      <c r="G228" s="45"/>
      <c r="H228" s="45"/>
      <c r="I228" s="45"/>
    </row>
    <row r="229" spans="2:9" x14ac:dyDescent="0.25">
      <c r="B229" s="45"/>
      <c r="C229" s="45"/>
      <c r="D229" s="45"/>
      <c r="E229" s="45"/>
      <c r="F229" s="45"/>
      <c r="G229" s="45"/>
      <c r="H229" s="45"/>
      <c r="I229" s="45"/>
    </row>
    <row r="230" spans="2:9" x14ac:dyDescent="0.25">
      <c r="B230" s="45"/>
      <c r="C230" s="45"/>
      <c r="D230" s="45"/>
      <c r="E230" s="45"/>
      <c r="F230" s="45"/>
      <c r="G230" s="45"/>
      <c r="H230" s="45"/>
      <c r="I230" s="45"/>
    </row>
    <row r="231" spans="2:9" x14ac:dyDescent="0.25">
      <c r="B231" s="45"/>
      <c r="C231" s="45"/>
      <c r="D231" s="45"/>
      <c r="E231" s="45"/>
      <c r="F231" s="45"/>
      <c r="G231" s="45"/>
      <c r="H231" s="45"/>
      <c r="I231" s="45"/>
    </row>
    <row r="232" spans="2:9" x14ac:dyDescent="0.25">
      <c r="B232" s="45"/>
      <c r="C232" s="45"/>
      <c r="D232" s="45"/>
      <c r="E232" s="45"/>
      <c r="F232" s="45"/>
      <c r="G232" s="45"/>
      <c r="H232" s="45"/>
      <c r="I232" s="45"/>
    </row>
    <row r="233" spans="2:9" x14ac:dyDescent="0.25">
      <c r="B233" s="45"/>
      <c r="C233" s="45"/>
      <c r="D233" s="45"/>
      <c r="E233" s="45"/>
      <c r="F233" s="45"/>
      <c r="G233" s="45"/>
      <c r="H233" s="45"/>
      <c r="I233" s="45"/>
    </row>
    <row r="234" spans="2:9" x14ac:dyDescent="0.25">
      <c r="B234" s="45"/>
      <c r="C234" s="45"/>
      <c r="D234" s="45"/>
      <c r="E234" s="45"/>
      <c r="F234" s="45"/>
      <c r="G234" s="45"/>
      <c r="H234" s="45"/>
      <c r="I234" s="45"/>
    </row>
    <row r="235" spans="2:9" x14ac:dyDescent="0.25">
      <c r="B235" s="45"/>
      <c r="C235" s="45"/>
      <c r="D235" s="45"/>
      <c r="E235" s="45"/>
      <c r="F235" s="45"/>
      <c r="G235" s="45"/>
      <c r="H235" s="45"/>
      <c r="I235" s="45"/>
    </row>
    <row r="236" spans="2:9" x14ac:dyDescent="0.25">
      <c r="B236" s="45"/>
      <c r="C236" s="45"/>
      <c r="D236" s="45"/>
      <c r="E236" s="45"/>
      <c r="F236" s="45"/>
      <c r="G236" s="45"/>
      <c r="H236" s="45"/>
      <c r="I236" s="45"/>
    </row>
    <row r="237" spans="2:9" x14ac:dyDescent="0.25">
      <c r="B237" s="45"/>
      <c r="C237" s="45"/>
      <c r="D237" s="45"/>
      <c r="E237" s="45"/>
      <c r="F237" s="45"/>
      <c r="G237" s="45"/>
      <c r="H237" s="45"/>
      <c r="I237" s="45"/>
    </row>
    <row r="238" spans="2:9" x14ac:dyDescent="0.25">
      <c r="B238" s="45"/>
      <c r="C238" s="45"/>
      <c r="D238" s="45"/>
      <c r="E238" s="45"/>
      <c r="F238" s="45"/>
      <c r="G238" s="45"/>
      <c r="H238" s="45"/>
      <c r="I238" s="45"/>
    </row>
    <row r="239" spans="2:9" x14ac:dyDescent="0.25">
      <c r="B239" s="45"/>
      <c r="C239" s="45"/>
      <c r="D239" s="45"/>
      <c r="E239" s="45"/>
      <c r="F239" s="45"/>
      <c r="G239" s="45"/>
      <c r="H239" s="45"/>
      <c r="I239" s="45"/>
    </row>
    <row r="240" spans="2:9" x14ac:dyDescent="0.25">
      <c r="B240" s="45"/>
      <c r="C240" s="45"/>
      <c r="D240" s="45"/>
      <c r="E240" s="45"/>
      <c r="F240" s="45"/>
      <c r="G240" s="45"/>
      <c r="H240" s="45"/>
      <c r="I240" s="45"/>
    </row>
    <row r="241" spans="2:9" x14ac:dyDescent="0.25">
      <c r="B241" s="45"/>
      <c r="C241" s="45"/>
      <c r="D241" s="45"/>
      <c r="E241" s="45"/>
      <c r="F241" s="45"/>
      <c r="G241" s="45"/>
      <c r="H241" s="45"/>
      <c r="I241" s="45"/>
    </row>
    <row r="242" spans="2:9" x14ac:dyDescent="0.25">
      <c r="B242" s="45"/>
      <c r="C242" s="45"/>
      <c r="D242" s="45"/>
      <c r="E242" s="45"/>
      <c r="F242" s="45"/>
      <c r="G242" s="45"/>
      <c r="H242" s="45"/>
      <c r="I242" s="45"/>
    </row>
    <row r="243" spans="2:9" x14ac:dyDescent="0.25">
      <c r="B243" s="45"/>
      <c r="C243" s="45"/>
      <c r="D243" s="45"/>
      <c r="E243" s="45"/>
      <c r="F243" s="45"/>
      <c r="G243" s="45"/>
      <c r="H243" s="45"/>
      <c r="I243" s="45"/>
    </row>
    <row r="244" spans="2:9" x14ac:dyDescent="0.25">
      <c r="B244" s="45"/>
      <c r="C244" s="45"/>
      <c r="D244" s="45"/>
      <c r="E244" s="45"/>
      <c r="F244" s="45"/>
      <c r="G244" s="45"/>
      <c r="H244" s="45"/>
      <c r="I244" s="45"/>
    </row>
    <row r="245" spans="2:9" x14ac:dyDescent="0.25">
      <c r="B245" s="45"/>
      <c r="C245" s="45"/>
      <c r="D245" s="45"/>
      <c r="E245" s="45"/>
      <c r="F245" s="45"/>
      <c r="G245" s="45"/>
      <c r="H245" s="45"/>
      <c r="I245" s="45"/>
    </row>
    <row r="246" spans="2:9" x14ac:dyDescent="0.25">
      <c r="B246" s="45"/>
      <c r="C246" s="45"/>
      <c r="D246" s="45"/>
      <c r="E246" s="45"/>
      <c r="F246" s="45"/>
      <c r="G246" s="45"/>
      <c r="H246" s="45"/>
      <c r="I246" s="45"/>
    </row>
    <row r="247" spans="2:9" x14ac:dyDescent="0.25">
      <c r="B247" s="45"/>
      <c r="C247" s="45"/>
      <c r="D247" s="45"/>
      <c r="E247" s="45"/>
      <c r="F247" s="45"/>
      <c r="G247" s="45"/>
      <c r="H247" s="45"/>
      <c r="I247" s="45"/>
    </row>
    <row r="248" spans="2:9" x14ac:dyDescent="0.25">
      <c r="B248" s="45"/>
      <c r="C248" s="45"/>
      <c r="D248" s="45"/>
      <c r="E248" s="45"/>
      <c r="F248" s="45"/>
      <c r="G248" s="45"/>
      <c r="H248" s="45"/>
      <c r="I248" s="45"/>
    </row>
  </sheetData>
  <mergeCells count="7">
    <mergeCell ref="B10:I10"/>
    <mergeCell ref="B11:I11"/>
    <mergeCell ref="A5:I6"/>
    <mergeCell ref="F3:I4"/>
    <mergeCell ref="B7:E7"/>
    <mergeCell ref="F7:I7"/>
    <mergeCell ref="A7:A8"/>
  </mergeCells>
  <phoneticPr fontId="10" type="noConversion"/>
  <dataValidations count="1">
    <dataValidation operator="greaterThanOrEqual" allowBlank="1" showInputMessage="1" showErrorMessage="1" sqref="B12:I65536"/>
  </dataValidations>
  <pageMargins left="0.70866141732283472" right="0.70866141732283472" top="0.74803149606299213" bottom="0.74803149606299213" header="0.31496062992125984" footer="0.31496062992125984"/>
  <pageSetup paperSize="9" scale="9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2"/>
  <sheetViews>
    <sheetView workbookViewId="0"/>
  </sheetViews>
  <sheetFormatPr defaultRowHeight="15.75" x14ac:dyDescent="0.25"/>
  <cols>
    <col min="1" max="1" width="27.5703125" style="6" customWidth="1"/>
    <col min="2" max="2" width="16.28515625" style="6" customWidth="1"/>
    <col min="3" max="3" width="19.140625" style="6" customWidth="1"/>
    <col min="4" max="5" width="11.140625" style="6" customWidth="1"/>
    <col min="6" max="6" width="11.28515625" style="6" customWidth="1"/>
    <col min="7" max="7" width="11.5703125" style="6" customWidth="1"/>
    <col min="8" max="9" width="11.140625" style="6" customWidth="1"/>
    <col min="10" max="10" width="11.28515625" style="6" customWidth="1"/>
    <col min="11" max="11" width="11.5703125" style="6" customWidth="1"/>
    <col min="12" max="16384" width="9.140625" style="6"/>
  </cols>
  <sheetData>
    <row r="1" spans="1:11" x14ac:dyDescent="0.25">
      <c r="H1" s="21"/>
      <c r="I1" s="21"/>
      <c r="J1" s="21"/>
      <c r="K1" s="20" t="s">
        <v>31</v>
      </c>
    </row>
    <row r="2" spans="1:11" x14ac:dyDescent="0.25">
      <c r="H2" s="21"/>
      <c r="I2" s="21"/>
      <c r="J2" s="21"/>
      <c r="K2" s="20" t="s">
        <v>29</v>
      </c>
    </row>
    <row r="3" spans="1:11" x14ac:dyDescent="0.25">
      <c r="H3" s="189" t="s">
        <v>30</v>
      </c>
      <c r="I3" s="189"/>
      <c r="J3" s="189"/>
      <c r="K3" s="189"/>
    </row>
    <row r="4" spans="1:11" x14ac:dyDescent="0.25">
      <c r="H4" s="189"/>
      <c r="I4" s="189"/>
      <c r="J4" s="189"/>
      <c r="K4" s="189"/>
    </row>
    <row r="5" spans="1:11" ht="15.75" customHeight="1" x14ac:dyDescent="0.25">
      <c r="A5" s="187" t="s">
        <v>43</v>
      </c>
      <c r="B5" s="187"/>
      <c r="C5" s="187"/>
      <c r="D5" s="187"/>
      <c r="E5" s="187"/>
      <c r="F5" s="187"/>
      <c r="G5" s="187"/>
      <c r="H5" s="187"/>
      <c r="I5" s="187"/>
      <c r="J5" s="187"/>
      <c r="K5" s="187"/>
    </row>
    <row r="6" spans="1:11" ht="27" customHeight="1" x14ac:dyDescent="0.25">
      <c r="A6" s="188" t="s">
        <v>44</v>
      </c>
      <c r="B6" s="188"/>
      <c r="C6" s="188"/>
      <c r="D6" s="188"/>
      <c r="E6" s="188"/>
      <c r="F6" s="188"/>
      <c r="G6" s="188"/>
      <c r="H6" s="188"/>
      <c r="I6" s="188"/>
      <c r="J6" s="188"/>
      <c r="K6" s="188"/>
    </row>
    <row r="7" spans="1:11" ht="15.75" customHeight="1" x14ac:dyDescent="0.25">
      <c r="A7" s="186" t="s">
        <v>34</v>
      </c>
      <c r="B7" s="186" t="s">
        <v>35</v>
      </c>
      <c r="C7" s="186" t="s">
        <v>36</v>
      </c>
      <c r="D7" s="186" t="s">
        <v>37</v>
      </c>
      <c r="E7" s="186"/>
      <c r="F7" s="186"/>
      <c r="G7" s="186"/>
      <c r="H7" s="186"/>
      <c r="I7" s="186"/>
      <c r="J7" s="186"/>
      <c r="K7" s="186"/>
    </row>
    <row r="8" spans="1:11" x14ac:dyDescent="0.25">
      <c r="A8" s="186"/>
      <c r="B8" s="186"/>
      <c r="C8" s="186"/>
      <c r="D8" s="186" t="s">
        <v>3</v>
      </c>
      <c r="E8" s="186"/>
      <c r="F8" s="186" t="s">
        <v>4</v>
      </c>
      <c r="G8" s="186"/>
      <c r="H8" s="186" t="s">
        <v>5</v>
      </c>
      <c r="I8" s="186"/>
      <c r="J8" s="186" t="s">
        <v>6</v>
      </c>
      <c r="K8" s="186"/>
    </row>
    <row r="9" spans="1:11" ht="78.75" x14ac:dyDescent="0.25">
      <c r="A9" s="186"/>
      <c r="B9" s="186"/>
      <c r="C9" s="186"/>
      <c r="D9" s="2" t="s">
        <v>42</v>
      </c>
      <c r="E9" s="2" t="s">
        <v>41</v>
      </c>
      <c r="F9" s="2" t="s">
        <v>42</v>
      </c>
      <c r="G9" s="2" t="s">
        <v>41</v>
      </c>
      <c r="H9" s="2" t="s">
        <v>42</v>
      </c>
      <c r="I9" s="2" t="s">
        <v>41</v>
      </c>
      <c r="J9" s="2" t="s">
        <v>42</v>
      </c>
      <c r="K9" s="2" t="s">
        <v>41</v>
      </c>
    </row>
    <row r="10" spans="1:11" x14ac:dyDescent="0.25">
      <c r="A10" s="9">
        <v>1</v>
      </c>
      <c r="B10" s="9">
        <v>2</v>
      </c>
      <c r="C10" s="9">
        <v>3</v>
      </c>
      <c r="D10" s="9">
        <v>4</v>
      </c>
      <c r="E10" s="9">
        <v>5</v>
      </c>
      <c r="F10" s="9">
        <v>6</v>
      </c>
      <c r="G10" s="9">
        <v>7</v>
      </c>
      <c r="H10" s="9">
        <v>8</v>
      </c>
      <c r="I10" s="9">
        <v>9</v>
      </c>
      <c r="J10" s="9">
        <v>10</v>
      </c>
      <c r="K10" s="9">
        <v>11</v>
      </c>
    </row>
    <row r="11" spans="1:11" x14ac:dyDescent="0.25">
      <c r="A11" s="22" t="s">
        <v>38</v>
      </c>
      <c r="B11" s="13"/>
      <c r="C11" s="12"/>
      <c r="D11" s="12"/>
      <c r="E11" s="12"/>
      <c r="F11" s="12"/>
      <c r="G11" s="12"/>
      <c r="H11" s="12"/>
      <c r="I11" s="12"/>
      <c r="J11" s="12"/>
      <c r="K11" s="12"/>
    </row>
    <row r="12" spans="1:11" x14ac:dyDescent="0.25">
      <c r="A12" s="22" t="s">
        <v>39</v>
      </c>
      <c r="B12" s="13"/>
      <c r="C12" s="12"/>
      <c r="D12" s="12"/>
      <c r="E12" s="12"/>
      <c r="F12" s="12"/>
      <c r="G12" s="12"/>
      <c r="H12" s="12"/>
      <c r="I12" s="12"/>
      <c r="J12" s="12"/>
      <c r="K12" s="12"/>
    </row>
    <row r="13" spans="1:11" x14ac:dyDescent="0.25">
      <c r="A13" s="22" t="s">
        <v>40</v>
      </c>
      <c r="B13" s="13"/>
      <c r="C13" s="12"/>
      <c r="D13" s="12"/>
      <c r="E13" s="12"/>
      <c r="F13" s="12"/>
      <c r="G13" s="12"/>
      <c r="H13" s="12"/>
      <c r="I13" s="12"/>
      <c r="J13" s="12"/>
      <c r="K13" s="12"/>
    </row>
    <row r="14" spans="1:11" x14ac:dyDescent="0.25">
      <c r="A14" s="7"/>
      <c r="B14" s="14"/>
      <c r="C14" s="10"/>
      <c r="D14" s="10"/>
      <c r="E14" s="10"/>
      <c r="F14" s="10"/>
      <c r="G14" s="10"/>
      <c r="H14" s="10"/>
      <c r="I14" s="10"/>
      <c r="J14" s="10"/>
      <c r="K14" s="10"/>
    </row>
    <row r="15" spans="1:11" x14ac:dyDescent="0.25">
      <c r="A15" s="7"/>
      <c r="B15" s="14"/>
      <c r="C15" s="10"/>
      <c r="D15" s="10"/>
      <c r="E15" s="10"/>
      <c r="F15" s="10"/>
      <c r="G15" s="10"/>
      <c r="H15" s="10"/>
      <c r="I15" s="10"/>
      <c r="J15" s="10"/>
      <c r="K15" s="10"/>
    </row>
    <row r="16" spans="1:11" x14ac:dyDescent="0.25">
      <c r="A16" s="7"/>
      <c r="B16" s="14"/>
      <c r="C16" s="10"/>
      <c r="D16" s="10"/>
      <c r="E16" s="10"/>
      <c r="F16" s="10"/>
      <c r="G16" s="10"/>
      <c r="H16" s="10"/>
      <c r="I16" s="10"/>
      <c r="J16" s="10"/>
      <c r="K16" s="10"/>
    </row>
    <row r="17" spans="1:11" x14ac:dyDescent="0.25">
      <c r="A17" s="7"/>
      <c r="B17" s="14"/>
      <c r="C17" s="10"/>
      <c r="D17" s="10"/>
      <c r="E17" s="10"/>
      <c r="F17" s="10"/>
      <c r="G17" s="10"/>
      <c r="H17" s="10"/>
      <c r="I17" s="10"/>
      <c r="J17" s="10"/>
      <c r="K17" s="10"/>
    </row>
    <row r="18" spans="1:11" x14ac:dyDescent="0.25">
      <c r="A18" s="7"/>
      <c r="B18" s="14"/>
      <c r="C18" s="10"/>
      <c r="D18" s="10"/>
      <c r="E18" s="10"/>
      <c r="F18" s="10"/>
      <c r="G18" s="10"/>
      <c r="H18" s="10"/>
      <c r="I18" s="10"/>
      <c r="J18" s="10"/>
      <c r="K18" s="10"/>
    </row>
    <row r="19" spans="1:11" x14ac:dyDescent="0.25">
      <c r="A19" s="7"/>
      <c r="B19" s="14"/>
      <c r="C19" s="10"/>
      <c r="D19" s="10"/>
      <c r="E19" s="10"/>
      <c r="F19" s="10"/>
      <c r="G19" s="10"/>
      <c r="H19" s="10"/>
      <c r="I19" s="10"/>
      <c r="J19" s="10"/>
      <c r="K19" s="10"/>
    </row>
    <row r="20" spans="1:11" x14ac:dyDescent="0.25">
      <c r="A20" s="7"/>
      <c r="B20" s="14"/>
      <c r="C20" s="10"/>
      <c r="D20" s="10"/>
      <c r="E20" s="10"/>
      <c r="F20" s="10"/>
      <c r="G20" s="10"/>
      <c r="H20" s="10"/>
      <c r="I20" s="10"/>
      <c r="J20" s="10"/>
      <c r="K20" s="10"/>
    </row>
    <row r="21" spans="1:11" x14ac:dyDescent="0.25">
      <c r="A21" s="7"/>
      <c r="B21" s="14"/>
      <c r="C21" s="10"/>
      <c r="D21" s="10"/>
      <c r="E21" s="10"/>
      <c r="F21" s="10"/>
      <c r="G21" s="10"/>
      <c r="H21" s="10"/>
      <c r="I21" s="10"/>
      <c r="J21" s="10"/>
      <c r="K21" s="10"/>
    </row>
    <row r="22" spans="1:11" x14ac:dyDescent="0.25">
      <c r="A22" s="7"/>
      <c r="B22" s="14"/>
      <c r="C22" s="10"/>
      <c r="D22" s="10"/>
      <c r="E22" s="10"/>
      <c r="F22" s="10"/>
      <c r="G22" s="10"/>
      <c r="H22" s="10"/>
      <c r="I22" s="10"/>
      <c r="J22" s="10"/>
      <c r="K22" s="10"/>
    </row>
    <row r="23" spans="1:11" x14ac:dyDescent="0.25">
      <c r="A23" s="7"/>
      <c r="B23" s="14"/>
      <c r="C23" s="10"/>
      <c r="D23" s="10"/>
      <c r="E23" s="10"/>
      <c r="F23" s="10"/>
      <c r="G23" s="10"/>
      <c r="H23" s="10"/>
      <c r="I23" s="10"/>
      <c r="J23" s="10"/>
      <c r="K23" s="10"/>
    </row>
    <row r="24" spans="1:11" x14ac:dyDescent="0.25">
      <c r="A24" s="7"/>
      <c r="B24" s="14"/>
      <c r="C24" s="10"/>
      <c r="D24" s="10"/>
      <c r="E24" s="10"/>
      <c r="F24" s="10"/>
      <c r="G24" s="10"/>
      <c r="H24" s="10"/>
      <c r="I24" s="10"/>
      <c r="J24" s="10"/>
      <c r="K24" s="10"/>
    </row>
    <row r="25" spans="1:11" x14ac:dyDescent="0.25">
      <c r="A25" s="7"/>
      <c r="B25" s="14"/>
      <c r="C25" s="10"/>
      <c r="D25" s="10"/>
      <c r="E25" s="10"/>
      <c r="F25" s="10"/>
      <c r="G25" s="10"/>
      <c r="H25" s="10"/>
      <c r="I25" s="10"/>
      <c r="J25" s="10"/>
      <c r="K25" s="10"/>
    </row>
    <row r="26" spans="1:11" x14ac:dyDescent="0.25">
      <c r="A26" s="7"/>
      <c r="B26" s="14"/>
      <c r="C26" s="10"/>
      <c r="D26" s="10"/>
      <c r="E26" s="10"/>
      <c r="F26" s="10"/>
      <c r="G26" s="10"/>
      <c r="H26" s="10"/>
      <c r="I26" s="10"/>
      <c r="J26" s="10"/>
      <c r="K26" s="10"/>
    </row>
    <row r="27" spans="1:11" x14ac:dyDescent="0.25">
      <c r="A27" s="7"/>
      <c r="B27" s="14"/>
      <c r="C27" s="10"/>
      <c r="D27" s="10"/>
      <c r="E27" s="10"/>
      <c r="F27" s="10"/>
      <c r="G27" s="10"/>
      <c r="H27" s="10"/>
      <c r="I27" s="10"/>
      <c r="J27" s="10"/>
      <c r="K27" s="10"/>
    </row>
    <row r="28" spans="1:11" x14ac:dyDescent="0.25">
      <c r="A28" s="7"/>
      <c r="B28" s="14"/>
      <c r="C28" s="10"/>
      <c r="D28" s="10"/>
      <c r="E28" s="10"/>
      <c r="F28" s="10"/>
      <c r="G28" s="10"/>
      <c r="H28" s="10"/>
      <c r="I28" s="10"/>
      <c r="J28" s="10"/>
      <c r="K28" s="10"/>
    </row>
    <row r="29" spans="1:11" x14ac:dyDescent="0.25">
      <c r="B29" s="14"/>
      <c r="C29" s="10"/>
      <c r="D29" s="10"/>
      <c r="E29" s="10"/>
      <c r="F29" s="10"/>
      <c r="G29" s="10"/>
      <c r="H29" s="10"/>
      <c r="I29" s="10"/>
      <c r="J29" s="10"/>
      <c r="K29" s="10"/>
    </row>
    <row r="30" spans="1:11" x14ac:dyDescent="0.25">
      <c r="B30" s="14"/>
      <c r="C30" s="10"/>
      <c r="D30" s="10"/>
      <c r="E30" s="10"/>
      <c r="F30" s="10"/>
      <c r="G30" s="10"/>
      <c r="H30" s="10"/>
      <c r="I30" s="10"/>
      <c r="J30" s="10"/>
      <c r="K30" s="10"/>
    </row>
    <row r="31" spans="1:11" x14ac:dyDescent="0.25">
      <c r="B31" s="14"/>
      <c r="C31" s="10"/>
      <c r="D31" s="10"/>
      <c r="E31" s="10"/>
      <c r="F31" s="10"/>
      <c r="G31" s="10"/>
      <c r="H31" s="10"/>
      <c r="I31" s="10"/>
      <c r="J31" s="10"/>
      <c r="K31" s="10"/>
    </row>
    <row r="32" spans="1:11" x14ac:dyDescent="0.25">
      <c r="B32" s="14"/>
      <c r="C32" s="10"/>
      <c r="D32" s="10"/>
      <c r="E32" s="10"/>
      <c r="F32" s="10"/>
      <c r="G32" s="10"/>
      <c r="H32" s="10"/>
      <c r="I32" s="10"/>
      <c r="J32" s="10"/>
      <c r="K32" s="10"/>
    </row>
  </sheetData>
  <mergeCells count="11">
    <mergeCell ref="H3:K4"/>
    <mergeCell ref="D8:E8"/>
    <mergeCell ref="F8:G8"/>
    <mergeCell ref="H8:I8"/>
    <mergeCell ref="J8:K8"/>
    <mergeCell ref="D7:K7"/>
    <mergeCell ref="C7:C9"/>
    <mergeCell ref="B7:B9"/>
    <mergeCell ref="A7:A9"/>
    <mergeCell ref="A5:K5"/>
    <mergeCell ref="A6:K6"/>
  </mergeCells>
  <phoneticPr fontId="10" type="noConversion"/>
  <dataValidations count="1">
    <dataValidation type="decimal" operator="greaterThan" allowBlank="1" showInputMessage="1" showErrorMessage="1" sqref="C11:C65536">
      <formula1>0</formula1>
    </dataValidation>
  </dataValidations>
  <pageMargins left="0.70866141732283472" right="0.70866141732283472" top="0.74803149606299213" bottom="0.74803149606299213" header="0.31496062992125984" footer="0.31496062992125984"/>
  <pageSetup paperSize="9" scale="85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workbookViewId="0"/>
  </sheetViews>
  <sheetFormatPr defaultRowHeight="15.75" x14ac:dyDescent="0.25"/>
  <cols>
    <col min="1" max="1" width="37" style="7" customWidth="1"/>
    <col min="2" max="2" width="35" style="7" customWidth="1"/>
    <col min="3" max="6" width="14.7109375" style="10" customWidth="1"/>
    <col min="7" max="16384" width="9.140625" style="6"/>
  </cols>
  <sheetData>
    <row r="1" spans="1:6" x14ac:dyDescent="0.25">
      <c r="D1" s="23"/>
      <c r="E1" s="23"/>
      <c r="F1" s="20" t="s">
        <v>31</v>
      </c>
    </row>
    <row r="2" spans="1:6" x14ac:dyDescent="0.25">
      <c r="D2" s="23"/>
      <c r="E2" s="23"/>
      <c r="F2" s="20" t="s">
        <v>29</v>
      </c>
    </row>
    <row r="3" spans="1:6" ht="15.75" customHeight="1" x14ac:dyDescent="0.25">
      <c r="D3" s="192" t="s">
        <v>30</v>
      </c>
      <c r="E3" s="192"/>
      <c r="F3" s="192"/>
    </row>
    <row r="4" spans="1:6" x14ac:dyDescent="0.25">
      <c r="D4" s="192"/>
      <c r="E4" s="192"/>
      <c r="F4" s="192"/>
    </row>
    <row r="5" spans="1:6" x14ac:dyDescent="0.25">
      <c r="A5" s="187" t="s">
        <v>53</v>
      </c>
      <c r="B5" s="187"/>
      <c r="C5" s="187"/>
      <c r="D5" s="187"/>
      <c r="E5" s="187"/>
      <c r="F5" s="187"/>
    </row>
    <row r="6" spans="1:6" ht="25.5" customHeight="1" x14ac:dyDescent="0.25">
      <c r="A6" s="191"/>
      <c r="B6" s="191"/>
      <c r="C6" s="191"/>
      <c r="D6" s="191"/>
      <c r="E6" s="191"/>
      <c r="F6" s="191"/>
    </row>
    <row r="7" spans="1:6" ht="47.25" x14ac:dyDescent="0.25">
      <c r="A7" s="2" t="s">
        <v>45</v>
      </c>
      <c r="B7" s="2" t="s">
        <v>46</v>
      </c>
      <c r="C7" s="11" t="s">
        <v>49</v>
      </c>
      <c r="D7" s="11" t="s">
        <v>50</v>
      </c>
      <c r="E7" s="11" t="s">
        <v>51</v>
      </c>
      <c r="F7" s="11" t="s">
        <v>52</v>
      </c>
    </row>
    <row r="8" spans="1:6" ht="31.5" x14ac:dyDescent="0.25">
      <c r="A8" s="190" t="s">
        <v>47</v>
      </c>
      <c r="B8" s="22" t="s">
        <v>9</v>
      </c>
      <c r="C8" s="12"/>
      <c r="D8" s="12"/>
      <c r="E8" s="12"/>
      <c r="F8" s="12"/>
    </row>
    <row r="9" spans="1:6" ht="31.5" x14ac:dyDescent="0.25">
      <c r="A9" s="190"/>
      <c r="B9" s="22" t="s">
        <v>48</v>
      </c>
      <c r="C9" s="12"/>
      <c r="D9" s="12"/>
      <c r="E9" s="12"/>
      <c r="F9" s="12"/>
    </row>
    <row r="10" spans="1:6" ht="31.5" x14ac:dyDescent="0.25">
      <c r="A10" s="190"/>
      <c r="B10" s="22" t="s">
        <v>48</v>
      </c>
      <c r="C10" s="12"/>
      <c r="D10" s="12"/>
      <c r="E10" s="12"/>
      <c r="F10" s="12"/>
    </row>
    <row r="11" spans="1:6" ht="31.5" x14ac:dyDescent="0.25">
      <c r="A11" s="190" t="s">
        <v>47</v>
      </c>
      <c r="B11" s="22" t="s">
        <v>9</v>
      </c>
      <c r="C11" s="12"/>
      <c r="D11" s="12"/>
      <c r="E11" s="12"/>
      <c r="F11" s="12"/>
    </row>
    <row r="12" spans="1:6" ht="31.5" x14ac:dyDescent="0.25">
      <c r="A12" s="190"/>
      <c r="B12" s="22" t="s">
        <v>48</v>
      </c>
      <c r="C12" s="12"/>
      <c r="D12" s="12"/>
      <c r="E12" s="12"/>
      <c r="F12" s="12"/>
    </row>
    <row r="13" spans="1:6" ht="31.5" x14ac:dyDescent="0.25">
      <c r="A13" s="190"/>
      <c r="B13" s="22" t="s">
        <v>48</v>
      </c>
      <c r="C13" s="12"/>
      <c r="D13" s="12"/>
      <c r="E13" s="12"/>
      <c r="F13" s="12"/>
    </row>
  </sheetData>
  <mergeCells count="4">
    <mergeCell ref="A8:A10"/>
    <mergeCell ref="A11:A13"/>
    <mergeCell ref="A5:F6"/>
    <mergeCell ref="D3:F4"/>
  </mergeCells>
  <phoneticPr fontId="10" type="noConversion"/>
  <dataValidations count="1">
    <dataValidation type="decimal" operator="greaterThan" allowBlank="1" showInputMessage="1" showErrorMessage="1" sqref="C8:F65536">
      <formula1>0</formula1>
    </dataValidation>
  </dataValidation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4"/>
  <sheetViews>
    <sheetView zoomScaleNormal="100" workbookViewId="0">
      <selection sqref="A1:H2"/>
    </sheetView>
  </sheetViews>
  <sheetFormatPr defaultColWidth="2.7109375" defaultRowHeight="15.75" x14ac:dyDescent="0.25"/>
  <cols>
    <col min="1" max="1" width="49.140625" style="1" customWidth="1"/>
    <col min="2" max="2" width="29.7109375" style="1" customWidth="1"/>
    <col min="3" max="3" width="25" style="1" customWidth="1"/>
    <col min="4" max="7" width="12.7109375" style="8" customWidth="1"/>
    <col min="8" max="8" width="29.28515625" style="1" customWidth="1"/>
    <col min="9" max="16384" width="2.7109375" style="1"/>
  </cols>
  <sheetData>
    <row r="1" spans="1:8" x14ac:dyDescent="0.25">
      <c r="A1" s="199" t="s">
        <v>60</v>
      </c>
      <c r="B1" s="200"/>
      <c r="C1" s="200"/>
      <c r="D1" s="200"/>
      <c r="E1" s="200"/>
      <c r="F1" s="200"/>
      <c r="G1" s="200"/>
      <c r="H1" s="200"/>
    </row>
    <row r="2" spans="1:8" x14ac:dyDescent="0.25">
      <c r="A2" s="200"/>
      <c r="B2" s="200"/>
      <c r="C2" s="200"/>
      <c r="D2" s="200"/>
      <c r="E2" s="200"/>
      <c r="F2" s="200"/>
      <c r="G2" s="200"/>
      <c r="H2" s="200"/>
    </row>
    <row r="38" spans="1:8" x14ac:dyDescent="0.25">
      <c r="A38" s="16" t="s">
        <v>56</v>
      </c>
    </row>
    <row r="39" spans="1:8" x14ac:dyDescent="0.25">
      <c r="A39" s="17" t="s">
        <v>77</v>
      </c>
    </row>
    <row r="40" spans="1:8" x14ac:dyDescent="0.25">
      <c r="A40" s="18" t="s">
        <v>57</v>
      </c>
    </row>
    <row r="41" spans="1:8" x14ac:dyDescent="0.25">
      <c r="A41" s="17" t="s">
        <v>58</v>
      </c>
    </row>
    <row r="42" spans="1:8" x14ac:dyDescent="0.25">
      <c r="A42" s="17" t="s">
        <v>73</v>
      </c>
    </row>
    <row r="43" spans="1:8" x14ac:dyDescent="0.25">
      <c r="A43" s="17" t="s">
        <v>59</v>
      </c>
    </row>
    <row r="44" spans="1:8" x14ac:dyDescent="0.25">
      <c r="A44" s="17" t="s">
        <v>74</v>
      </c>
    </row>
    <row r="45" spans="1:8" x14ac:dyDescent="0.25">
      <c r="A45" s="18" t="s">
        <v>61</v>
      </c>
    </row>
    <row r="46" spans="1:8" x14ac:dyDescent="0.25">
      <c r="F46" s="19"/>
      <c r="G46" s="19"/>
      <c r="H46" s="20" t="s">
        <v>31</v>
      </c>
    </row>
    <row r="47" spans="1:8" x14ac:dyDescent="0.25">
      <c r="F47" s="19"/>
      <c r="G47" s="19"/>
      <c r="H47" s="20" t="s">
        <v>29</v>
      </c>
    </row>
    <row r="48" spans="1:8" x14ac:dyDescent="0.25">
      <c r="F48" s="205" t="s">
        <v>30</v>
      </c>
      <c r="G48" s="205"/>
      <c r="H48" s="205"/>
    </row>
    <row r="49" spans="1:8" x14ac:dyDescent="0.25">
      <c r="F49" s="205"/>
      <c r="G49" s="205"/>
      <c r="H49" s="205"/>
    </row>
    <row r="50" spans="1:8" x14ac:dyDescent="0.25">
      <c r="A50" s="203" t="s">
        <v>54</v>
      </c>
      <c r="B50" s="203"/>
      <c r="C50" s="203"/>
      <c r="D50" s="203"/>
      <c r="E50" s="203"/>
      <c r="F50" s="203"/>
      <c r="G50" s="203"/>
      <c r="H50" s="203"/>
    </row>
    <row r="51" spans="1:8" x14ac:dyDescent="0.25">
      <c r="A51" s="204"/>
      <c r="B51" s="204"/>
      <c r="C51" s="204"/>
      <c r="D51" s="204"/>
      <c r="E51" s="204"/>
      <c r="F51" s="204"/>
      <c r="G51" s="204"/>
      <c r="H51" s="204"/>
    </row>
    <row r="52" spans="1:8" ht="51" customHeight="1" x14ac:dyDescent="0.25">
      <c r="A52" s="186" t="s">
        <v>1</v>
      </c>
      <c r="B52" s="186" t="s">
        <v>0</v>
      </c>
      <c r="C52" s="186" t="s">
        <v>2</v>
      </c>
      <c r="D52" s="201" t="s">
        <v>7</v>
      </c>
      <c r="E52" s="201"/>
      <c r="F52" s="201"/>
      <c r="G52" s="201"/>
      <c r="H52" s="186" t="s">
        <v>8</v>
      </c>
    </row>
    <row r="53" spans="1:8" ht="34.5" customHeight="1" x14ac:dyDescent="0.25">
      <c r="A53" s="186"/>
      <c r="B53" s="186"/>
      <c r="C53" s="186"/>
      <c r="D53" s="15" t="s">
        <v>3</v>
      </c>
      <c r="E53" s="15" t="s">
        <v>4</v>
      </c>
      <c r="F53" s="15" t="s">
        <v>5</v>
      </c>
      <c r="G53" s="15" t="s">
        <v>6</v>
      </c>
      <c r="H53" s="202"/>
    </row>
    <row r="54" spans="1:8" x14ac:dyDescent="0.25">
      <c r="A54" s="207" t="s">
        <v>9</v>
      </c>
      <c r="B54" s="194"/>
      <c r="C54" s="3" t="s">
        <v>10</v>
      </c>
      <c r="D54" s="24">
        <f t="shared" ref="D54:G56" si="0">D58+D74+D78+D82</f>
        <v>0</v>
      </c>
      <c r="E54" s="24">
        <f t="shared" si="0"/>
        <v>0</v>
      </c>
      <c r="F54" s="24">
        <f t="shared" si="0"/>
        <v>0</v>
      </c>
      <c r="G54" s="24">
        <f t="shared" si="0"/>
        <v>0</v>
      </c>
      <c r="H54" s="196"/>
    </row>
    <row r="55" spans="1:8" x14ac:dyDescent="0.25">
      <c r="A55" s="207"/>
      <c r="B55" s="194"/>
      <c r="C55" s="3" t="s">
        <v>11</v>
      </c>
      <c r="D55" s="24">
        <f t="shared" si="0"/>
        <v>0</v>
      </c>
      <c r="E55" s="24">
        <f t="shared" si="0"/>
        <v>0</v>
      </c>
      <c r="F55" s="24">
        <f t="shared" si="0"/>
        <v>0</v>
      </c>
      <c r="G55" s="24">
        <f t="shared" si="0"/>
        <v>0</v>
      </c>
      <c r="H55" s="197"/>
    </row>
    <row r="56" spans="1:8" ht="31.5" x14ac:dyDescent="0.25">
      <c r="A56" s="207"/>
      <c r="B56" s="194"/>
      <c r="C56" s="3" t="s">
        <v>12</v>
      </c>
      <c r="D56" s="24">
        <f t="shared" si="0"/>
        <v>0</v>
      </c>
      <c r="E56" s="24">
        <f t="shared" si="0"/>
        <v>0</v>
      </c>
      <c r="F56" s="24">
        <f t="shared" si="0"/>
        <v>0</v>
      </c>
      <c r="G56" s="24">
        <f t="shared" si="0"/>
        <v>0</v>
      </c>
      <c r="H56" s="197"/>
    </row>
    <row r="57" spans="1:8" x14ac:dyDescent="0.25">
      <c r="A57" s="207"/>
      <c r="B57" s="194"/>
      <c r="C57" s="5" t="s">
        <v>13</v>
      </c>
      <c r="D57" s="4">
        <f>D54+D55+D56</f>
        <v>0</v>
      </c>
      <c r="E57" s="4">
        <f>E54+E55+E56</f>
        <v>0</v>
      </c>
      <c r="F57" s="4">
        <f>F54+F55+F56</f>
        <v>0</v>
      </c>
      <c r="G57" s="4">
        <f>G54+G55+G56</f>
        <v>0</v>
      </c>
      <c r="H57" s="198"/>
    </row>
    <row r="58" spans="1:8" x14ac:dyDescent="0.25">
      <c r="A58" s="206" t="s">
        <v>14</v>
      </c>
      <c r="B58" s="194"/>
      <c r="C58" s="3" t="s">
        <v>10</v>
      </c>
      <c r="D58" s="25">
        <f t="shared" ref="D58:G60" si="1">D62+D66+D70</f>
        <v>0</v>
      </c>
      <c r="E58" s="25">
        <f t="shared" si="1"/>
        <v>0</v>
      </c>
      <c r="F58" s="25">
        <f t="shared" si="1"/>
        <v>0</v>
      </c>
      <c r="G58" s="25">
        <f t="shared" si="1"/>
        <v>0</v>
      </c>
      <c r="H58" s="196"/>
    </row>
    <row r="59" spans="1:8" x14ac:dyDescent="0.25">
      <c r="A59" s="206"/>
      <c r="B59" s="194"/>
      <c r="C59" s="3" t="s">
        <v>11</v>
      </c>
      <c r="D59" s="25">
        <f t="shared" si="1"/>
        <v>0</v>
      </c>
      <c r="E59" s="25">
        <f t="shared" si="1"/>
        <v>0</v>
      </c>
      <c r="F59" s="25">
        <f t="shared" si="1"/>
        <v>0</v>
      </c>
      <c r="G59" s="25">
        <f t="shared" si="1"/>
        <v>0</v>
      </c>
      <c r="H59" s="197"/>
    </row>
    <row r="60" spans="1:8" ht="31.5" x14ac:dyDescent="0.25">
      <c r="A60" s="206"/>
      <c r="B60" s="194"/>
      <c r="C60" s="3" t="s">
        <v>12</v>
      </c>
      <c r="D60" s="25">
        <f t="shared" si="1"/>
        <v>0</v>
      </c>
      <c r="E60" s="25">
        <f t="shared" si="1"/>
        <v>0</v>
      </c>
      <c r="F60" s="25">
        <f t="shared" si="1"/>
        <v>0</v>
      </c>
      <c r="G60" s="25">
        <f t="shared" si="1"/>
        <v>0</v>
      </c>
      <c r="H60" s="197"/>
    </row>
    <row r="61" spans="1:8" ht="31.5" x14ac:dyDescent="0.25">
      <c r="A61" s="206"/>
      <c r="B61" s="194"/>
      <c r="C61" s="5" t="s">
        <v>15</v>
      </c>
      <c r="D61" s="4">
        <f>D58+D59+D60</f>
        <v>0</v>
      </c>
      <c r="E61" s="4">
        <f>E58+E59+E60</f>
        <v>0</v>
      </c>
      <c r="F61" s="4">
        <f>F58+F59+F60</f>
        <v>0</v>
      </c>
      <c r="G61" s="4">
        <f>G58+G59+G60</f>
        <v>0</v>
      </c>
      <c r="H61" s="198"/>
    </row>
    <row r="62" spans="1:8" x14ac:dyDescent="0.25">
      <c r="A62" s="195" t="s">
        <v>78</v>
      </c>
      <c r="B62" s="194"/>
      <c r="C62" s="3" t="s">
        <v>10</v>
      </c>
      <c r="D62" s="26"/>
      <c r="E62" s="26"/>
      <c r="F62" s="26"/>
      <c r="G62" s="26"/>
      <c r="H62" s="196"/>
    </row>
    <row r="63" spans="1:8" x14ac:dyDescent="0.25">
      <c r="A63" s="195"/>
      <c r="B63" s="194"/>
      <c r="C63" s="3" t="s">
        <v>11</v>
      </c>
      <c r="D63" s="26"/>
      <c r="E63" s="26"/>
      <c r="F63" s="26"/>
      <c r="G63" s="26"/>
      <c r="H63" s="197"/>
    </row>
    <row r="64" spans="1:8" ht="31.5" x14ac:dyDescent="0.25">
      <c r="A64" s="195"/>
      <c r="B64" s="194"/>
      <c r="C64" s="3" t="s">
        <v>12</v>
      </c>
      <c r="D64" s="26"/>
      <c r="E64" s="26"/>
      <c r="F64" s="26"/>
      <c r="G64" s="26"/>
      <c r="H64" s="197"/>
    </row>
    <row r="65" spans="1:8" ht="31.5" x14ac:dyDescent="0.25">
      <c r="A65" s="195"/>
      <c r="B65" s="194"/>
      <c r="C65" s="5" t="s">
        <v>16</v>
      </c>
      <c r="D65" s="4">
        <f>D62+D63+D64</f>
        <v>0</v>
      </c>
      <c r="E65" s="4">
        <f>E62+E63+E64</f>
        <v>0</v>
      </c>
      <c r="F65" s="4">
        <f>F62+F63+F64</f>
        <v>0</v>
      </c>
      <c r="G65" s="4">
        <f>G62+G63+G64</f>
        <v>0</v>
      </c>
      <c r="H65" s="198"/>
    </row>
    <row r="66" spans="1:8" x14ac:dyDescent="0.25">
      <c r="A66" s="195" t="s">
        <v>79</v>
      </c>
      <c r="B66" s="194"/>
      <c r="C66" s="3" t="s">
        <v>10</v>
      </c>
      <c r="D66" s="26"/>
      <c r="E66" s="26"/>
      <c r="F66" s="26"/>
      <c r="G66" s="26"/>
      <c r="H66" s="196"/>
    </row>
    <row r="67" spans="1:8" x14ac:dyDescent="0.25">
      <c r="A67" s="195"/>
      <c r="B67" s="194"/>
      <c r="C67" s="3" t="s">
        <v>11</v>
      </c>
      <c r="D67" s="26"/>
      <c r="E67" s="26"/>
      <c r="F67" s="26"/>
      <c r="G67" s="26"/>
      <c r="H67" s="197"/>
    </row>
    <row r="68" spans="1:8" ht="31.5" x14ac:dyDescent="0.25">
      <c r="A68" s="195"/>
      <c r="B68" s="194"/>
      <c r="C68" s="3" t="s">
        <v>12</v>
      </c>
      <c r="D68" s="26"/>
      <c r="E68" s="26"/>
      <c r="F68" s="26"/>
      <c r="G68" s="26"/>
      <c r="H68" s="197"/>
    </row>
    <row r="69" spans="1:8" ht="31.5" x14ac:dyDescent="0.25">
      <c r="A69" s="195"/>
      <c r="B69" s="194"/>
      <c r="C69" s="5" t="s">
        <v>16</v>
      </c>
      <c r="D69" s="4">
        <f>D66+D67+D68</f>
        <v>0</v>
      </c>
      <c r="E69" s="4">
        <f>E66+E67+E68</f>
        <v>0</v>
      </c>
      <c r="F69" s="4">
        <f>F66+F67+F68</f>
        <v>0</v>
      </c>
      <c r="G69" s="4">
        <f>G66+G67+G68</f>
        <v>0</v>
      </c>
      <c r="H69" s="198"/>
    </row>
    <row r="70" spans="1:8" x14ac:dyDescent="0.25">
      <c r="A70" s="195" t="s">
        <v>80</v>
      </c>
      <c r="B70" s="194"/>
      <c r="C70" s="3" t="s">
        <v>10</v>
      </c>
      <c r="D70" s="26"/>
      <c r="E70" s="26"/>
      <c r="F70" s="26"/>
      <c r="G70" s="26"/>
      <c r="H70" s="196"/>
    </row>
    <row r="71" spans="1:8" x14ac:dyDescent="0.25">
      <c r="A71" s="195"/>
      <c r="B71" s="194"/>
      <c r="C71" s="3" t="s">
        <v>11</v>
      </c>
      <c r="D71" s="26"/>
      <c r="E71" s="26"/>
      <c r="F71" s="26"/>
      <c r="G71" s="26"/>
      <c r="H71" s="197"/>
    </row>
    <row r="72" spans="1:8" ht="31.5" x14ac:dyDescent="0.25">
      <c r="A72" s="195"/>
      <c r="B72" s="194"/>
      <c r="C72" s="3" t="s">
        <v>12</v>
      </c>
      <c r="D72" s="26"/>
      <c r="E72" s="26"/>
      <c r="F72" s="26"/>
      <c r="G72" s="26"/>
      <c r="H72" s="197"/>
    </row>
    <row r="73" spans="1:8" ht="31.5" x14ac:dyDescent="0.25">
      <c r="A73" s="195"/>
      <c r="B73" s="194"/>
      <c r="C73" s="5" t="s">
        <v>16</v>
      </c>
      <c r="D73" s="4">
        <f>D70+D71+D72</f>
        <v>0</v>
      </c>
      <c r="E73" s="4">
        <f>E70+E71+E72</f>
        <v>0</v>
      </c>
      <c r="F73" s="4">
        <f>F70+F71+F72</f>
        <v>0</v>
      </c>
      <c r="G73" s="4">
        <f>G70+G71+G72</f>
        <v>0</v>
      </c>
      <c r="H73" s="198"/>
    </row>
    <row r="74" spans="1:8" x14ac:dyDescent="0.25">
      <c r="A74" s="206" t="s">
        <v>81</v>
      </c>
      <c r="B74" s="194"/>
      <c r="C74" s="3" t="s">
        <v>10</v>
      </c>
      <c r="D74" s="26"/>
      <c r="E74" s="26"/>
      <c r="F74" s="26"/>
      <c r="G74" s="26"/>
      <c r="H74" s="196"/>
    </row>
    <row r="75" spans="1:8" x14ac:dyDescent="0.25">
      <c r="A75" s="206"/>
      <c r="B75" s="194"/>
      <c r="C75" s="3" t="s">
        <v>11</v>
      </c>
      <c r="D75" s="26"/>
      <c r="E75" s="26"/>
      <c r="F75" s="26"/>
      <c r="G75" s="26"/>
      <c r="H75" s="197"/>
    </row>
    <row r="76" spans="1:8" ht="31.5" x14ac:dyDescent="0.25">
      <c r="A76" s="206"/>
      <c r="B76" s="194"/>
      <c r="C76" s="3" t="s">
        <v>12</v>
      </c>
      <c r="D76" s="26"/>
      <c r="E76" s="26"/>
      <c r="F76" s="26"/>
      <c r="G76" s="26"/>
      <c r="H76" s="197"/>
    </row>
    <row r="77" spans="1:8" ht="31.5" x14ac:dyDescent="0.25">
      <c r="A77" s="206"/>
      <c r="B77" s="194"/>
      <c r="C77" s="5" t="s">
        <v>16</v>
      </c>
      <c r="D77" s="4">
        <f>D74+D75+D76</f>
        <v>0</v>
      </c>
      <c r="E77" s="4">
        <f>E74+E75+E76</f>
        <v>0</v>
      </c>
      <c r="F77" s="4">
        <f>F74+F75+F76</f>
        <v>0</v>
      </c>
      <c r="G77" s="4">
        <f>G74+G75+G76</f>
        <v>0</v>
      </c>
      <c r="H77" s="198"/>
    </row>
    <row r="78" spans="1:8" ht="15.75" customHeight="1" x14ac:dyDescent="0.25">
      <c r="A78" s="206" t="s">
        <v>82</v>
      </c>
      <c r="B78" s="194"/>
      <c r="C78" s="3" t="s">
        <v>10</v>
      </c>
      <c r="D78" s="26"/>
      <c r="E78" s="26"/>
      <c r="F78" s="26"/>
      <c r="G78" s="26"/>
      <c r="H78" s="196"/>
    </row>
    <row r="79" spans="1:8" x14ac:dyDescent="0.25">
      <c r="A79" s="206"/>
      <c r="B79" s="194"/>
      <c r="C79" s="3" t="s">
        <v>11</v>
      </c>
      <c r="D79" s="26"/>
      <c r="E79" s="26"/>
      <c r="F79" s="26"/>
      <c r="G79" s="26"/>
      <c r="H79" s="197"/>
    </row>
    <row r="80" spans="1:8" ht="31.5" x14ac:dyDescent="0.25">
      <c r="A80" s="206"/>
      <c r="B80" s="194"/>
      <c r="C80" s="3" t="s">
        <v>12</v>
      </c>
      <c r="D80" s="26"/>
      <c r="E80" s="26"/>
      <c r="F80" s="26"/>
      <c r="G80" s="26"/>
      <c r="H80" s="197"/>
    </row>
    <row r="81" spans="1:8" ht="31.5" x14ac:dyDescent="0.25">
      <c r="A81" s="206"/>
      <c r="B81" s="194"/>
      <c r="C81" s="5" t="s">
        <v>16</v>
      </c>
      <c r="D81" s="4">
        <f>D78+D79+D80</f>
        <v>0</v>
      </c>
      <c r="E81" s="4">
        <f>E78+E79+E80</f>
        <v>0</v>
      </c>
      <c r="F81" s="4">
        <f>F78+F79+F80</f>
        <v>0</v>
      </c>
      <c r="G81" s="4">
        <f>G78+G79+G80</f>
        <v>0</v>
      </c>
      <c r="H81" s="198"/>
    </row>
    <row r="82" spans="1:8" ht="15.75" customHeight="1" x14ac:dyDescent="0.25">
      <c r="A82" s="206" t="s">
        <v>83</v>
      </c>
      <c r="B82" s="194"/>
      <c r="C82" s="3" t="s">
        <v>10</v>
      </c>
      <c r="D82" s="26"/>
      <c r="E82" s="26"/>
      <c r="F82" s="26"/>
      <c r="G82" s="26"/>
      <c r="H82" s="196"/>
    </row>
    <row r="83" spans="1:8" x14ac:dyDescent="0.25">
      <c r="A83" s="206"/>
      <c r="B83" s="194"/>
      <c r="C83" s="3" t="s">
        <v>11</v>
      </c>
      <c r="D83" s="26"/>
      <c r="E83" s="26"/>
      <c r="F83" s="26"/>
      <c r="G83" s="26"/>
      <c r="H83" s="197"/>
    </row>
    <row r="84" spans="1:8" ht="31.5" x14ac:dyDescent="0.25">
      <c r="A84" s="206"/>
      <c r="B84" s="194"/>
      <c r="C84" s="3" t="s">
        <v>12</v>
      </c>
      <c r="D84" s="26"/>
      <c r="E84" s="26"/>
      <c r="F84" s="26"/>
      <c r="G84" s="26"/>
      <c r="H84" s="197"/>
    </row>
    <row r="85" spans="1:8" ht="31.5" x14ac:dyDescent="0.25">
      <c r="A85" s="206"/>
      <c r="B85" s="194"/>
      <c r="C85" s="5" t="s">
        <v>16</v>
      </c>
      <c r="D85" s="4">
        <f>D82+D83+D84</f>
        <v>0</v>
      </c>
      <c r="E85" s="4">
        <f>E82+E83+E84</f>
        <v>0</v>
      </c>
      <c r="F85" s="4">
        <f>F82+F83+F84</f>
        <v>0</v>
      </c>
      <c r="G85" s="4">
        <f>G82+G83+G84</f>
        <v>0</v>
      </c>
      <c r="H85" s="198"/>
    </row>
    <row r="86" spans="1:8" x14ac:dyDescent="0.25">
      <c r="A86" s="207" t="s">
        <v>84</v>
      </c>
      <c r="B86" s="194"/>
      <c r="C86" s="3" t="s">
        <v>10</v>
      </c>
      <c r="D86" s="27">
        <f t="shared" ref="D86:G88" si="2">D90+D106</f>
        <v>0</v>
      </c>
      <c r="E86" s="27">
        <f t="shared" si="2"/>
        <v>0</v>
      </c>
      <c r="F86" s="27">
        <f t="shared" si="2"/>
        <v>0</v>
      </c>
      <c r="G86" s="27">
        <f t="shared" si="2"/>
        <v>0</v>
      </c>
      <c r="H86" s="196"/>
    </row>
    <row r="87" spans="1:8" x14ac:dyDescent="0.25">
      <c r="A87" s="207"/>
      <c r="B87" s="194"/>
      <c r="C87" s="3" t="s">
        <v>11</v>
      </c>
      <c r="D87" s="27">
        <f t="shared" si="2"/>
        <v>0</v>
      </c>
      <c r="E87" s="27">
        <f t="shared" si="2"/>
        <v>0</v>
      </c>
      <c r="F87" s="27">
        <f t="shared" si="2"/>
        <v>0</v>
      </c>
      <c r="G87" s="27">
        <f t="shared" si="2"/>
        <v>0</v>
      </c>
      <c r="H87" s="197"/>
    </row>
    <row r="88" spans="1:8" ht="31.5" x14ac:dyDescent="0.25">
      <c r="A88" s="207"/>
      <c r="B88" s="194"/>
      <c r="C88" s="3" t="s">
        <v>12</v>
      </c>
      <c r="D88" s="27">
        <f t="shared" si="2"/>
        <v>0</v>
      </c>
      <c r="E88" s="27">
        <f t="shared" si="2"/>
        <v>0</v>
      </c>
      <c r="F88" s="27">
        <f t="shared" si="2"/>
        <v>0</v>
      </c>
      <c r="G88" s="27">
        <f t="shared" si="2"/>
        <v>0</v>
      </c>
      <c r="H88" s="197"/>
    </row>
    <row r="89" spans="1:8" ht="31.5" x14ac:dyDescent="0.25">
      <c r="A89" s="207"/>
      <c r="B89" s="194"/>
      <c r="C89" s="5" t="s">
        <v>15</v>
      </c>
      <c r="D89" s="4">
        <f>D86+D87+D88</f>
        <v>0</v>
      </c>
      <c r="E89" s="4">
        <f>E86+E87+E88</f>
        <v>0</v>
      </c>
      <c r="F89" s="4">
        <f>F86+F87+F88</f>
        <v>0</v>
      </c>
      <c r="G89" s="4">
        <f>G86+G87+G88</f>
        <v>0</v>
      </c>
      <c r="H89" s="198"/>
    </row>
    <row r="90" spans="1:8" x14ac:dyDescent="0.25">
      <c r="A90" s="209" t="s">
        <v>17</v>
      </c>
      <c r="B90" s="194"/>
      <c r="C90" s="3" t="s">
        <v>10</v>
      </c>
      <c r="D90" s="28">
        <f t="shared" ref="D90:G92" si="3">D94+D98+D102</f>
        <v>0</v>
      </c>
      <c r="E90" s="28">
        <f t="shared" si="3"/>
        <v>0</v>
      </c>
      <c r="F90" s="28">
        <f t="shared" si="3"/>
        <v>0</v>
      </c>
      <c r="G90" s="28">
        <f t="shared" si="3"/>
        <v>0</v>
      </c>
      <c r="H90" s="196"/>
    </row>
    <row r="91" spans="1:8" x14ac:dyDescent="0.25">
      <c r="A91" s="209"/>
      <c r="B91" s="194"/>
      <c r="C91" s="3" t="s">
        <v>11</v>
      </c>
      <c r="D91" s="28">
        <f t="shared" si="3"/>
        <v>0</v>
      </c>
      <c r="E91" s="28">
        <f t="shared" si="3"/>
        <v>0</v>
      </c>
      <c r="F91" s="28">
        <f t="shared" si="3"/>
        <v>0</v>
      </c>
      <c r="G91" s="28">
        <f t="shared" si="3"/>
        <v>0</v>
      </c>
      <c r="H91" s="197"/>
    </row>
    <row r="92" spans="1:8" ht="31.5" x14ac:dyDescent="0.25">
      <c r="A92" s="209"/>
      <c r="B92" s="194"/>
      <c r="C92" s="3" t="s">
        <v>12</v>
      </c>
      <c r="D92" s="28">
        <f t="shared" si="3"/>
        <v>0</v>
      </c>
      <c r="E92" s="28">
        <f t="shared" si="3"/>
        <v>0</v>
      </c>
      <c r="F92" s="28">
        <f t="shared" si="3"/>
        <v>0</v>
      </c>
      <c r="G92" s="28">
        <f t="shared" si="3"/>
        <v>0</v>
      </c>
      <c r="H92" s="197"/>
    </row>
    <row r="93" spans="1:8" x14ac:dyDescent="0.25">
      <c r="A93" s="209"/>
      <c r="B93" s="194"/>
      <c r="C93" s="5" t="s">
        <v>18</v>
      </c>
      <c r="D93" s="4">
        <f>D90+D91+D92</f>
        <v>0</v>
      </c>
      <c r="E93" s="4">
        <f>E90+E91+E92</f>
        <v>0</v>
      </c>
      <c r="F93" s="4">
        <f>F90+F91+F92</f>
        <v>0</v>
      </c>
      <c r="G93" s="4">
        <f>G90+G91+G92</f>
        <v>0</v>
      </c>
      <c r="H93" s="198"/>
    </row>
    <row r="94" spans="1:8" ht="15.75" customHeight="1" x14ac:dyDescent="0.25">
      <c r="A94" s="208" t="s">
        <v>85</v>
      </c>
      <c r="B94" s="194"/>
      <c r="C94" s="3" t="s">
        <v>10</v>
      </c>
      <c r="D94" s="26"/>
      <c r="E94" s="26"/>
      <c r="F94" s="26"/>
      <c r="G94" s="26"/>
      <c r="H94" s="196"/>
    </row>
    <row r="95" spans="1:8" x14ac:dyDescent="0.25">
      <c r="A95" s="208"/>
      <c r="B95" s="194"/>
      <c r="C95" s="3" t="s">
        <v>11</v>
      </c>
      <c r="D95" s="26"/>
      <c r="E95" s="26"/>
      <c r="F95" s="26"/>
      <c r="G95" s="26"/>
      <c r="H95" s="197"/>
    </row>
    <row r="96" spans="1:8" ht="31.5" x14ac:dyDescent="0.25">
      <c r="A96" s="208"/>
      <c r="B96" s="194"/>
      <c r="C96" s="3" t="s">
        <v>12</v>
      </c>
      <c r="D96" s="26"/>
      <c r="E96" s="26"/>
      <c r="F96" s="26"/>
      <c r="G96" s="26"/>
      <c r="H96" s="197"/>
    </row>
    <row r="97" spans="1:8" ht="31.5" x14ac:dyDescent="0.25">
      <c r="A97" s="208"/>
      <c r="B97" s="194"/>
      <c r="C97" s="5" t="s">
        <v>16</v>
      </c>
      <c r="D97" s="4">
        <f>D94+D95+D96</f>
        <v>0</v>
      </c>
      <c r="E97" s="4">
        <f>E94+E95+E96</f>
        <v>0</v>
      </c>
      <c r="F97" s="4">
        <f>F94+F95+F96</f>
        <v>0</v>
      </c>
      <c r="G97" s="4">
        <f>G94+G95+G96</f>
        <v>0</v>
      </c>
      <c r="H97" s="198"/>
    </row>
    <row r="98" spans="1:8" ht="15.75" customHeight="1" x14ac:dyDescent="0.25">
      <c r="A98" s="208" t="s">
        <v>86</v>
      </c>
      <c r="B98" s="194"/>
      <c r="C98" s="3" t="s">
        <v>10</v>
      </c>
      <c r="D98" s="26"/>
      <c r="E98" s="26"/>
      <c r="F98" s="26"/>
      <c r="G98" s="26"/>
      <c r="H98" s="196"/>
    </row>
    <row r="99" spans="1:8" x14ac:dyDescent="0.25">
      <c r="A99" s="208"/>
      <c r="B99" s="194"/>
      <c r="C99" s="3" t="s">
        <v>11</v>
      </c>
      <c r="D99" s="26"/>
      <c r="E99" s="26"/>
      <c r="F99" s="26"/>
      <c r="G99" s="26"/>
      <c r="H99" s="197"/>
    </row>
    <row r="100" spans="1:8" ht="31.5" x14ac:dyDescent="0.25">
      <c r="A100" s="208"/>
      <c r="B100" s="194"/>
      <c r="C100" s="3" t="s">
        <v>12</v>
      </c>
      <c r="D100" s="26"/>
      <c r="E100" s="26"/>
      <c r="F100" s="26"/>
      <c r="G100" s="26"/>
      <c r="H100" s="197"/>
    </row>
    <row r="101" spans="1:8" ht="31.5" x14ac:dyDescent="0.25">
      <c r="A101" s="208"/>
      <c r="B101" s="194"/>
      <c r="C101" s="5" t="s">
        <v>16</v>
      </c>
      <c r="D101" s="4">
        <f>D98+D99+D100</f>
        <v>0</v>
      </c>
      <c r="E101" s="4">
        <f>E98+E99+E100</f>
        <v>0</v>
      </c>
      <c r="F101" s="4">
        <f>F98+F99+F100</f>
        <v>0</v>
      </c>
      <c r="G101" s="4">
        <f>G98+G99+G100</f>
        <v>0</v>
      </c>
      <c r="H101" s="198"/>
    </row>
    <row r="102" spans="1:8" ht="15.75" customHeight="1" x14ac:dyDescent="0.25">
      <c r="A102" s="208" t="s">
        <v>87</v>
      </c>
      <c r="B102" s="194"/>
      <c r="C102" s="3" t="s">
        <v>10</v>
      </c>
      <c r="D102" s="26"/>
      <c r="E102" s="26"/>
      <c r="F102" s="26"/>
      <c r="G102" s="26"/>
      <c r="H102" s="196"/>
    </row>
    <row r="103" spans="1:8" x14ac:dyDescent="0.25">
      <c r="A103" s="208"/>
      <c r="B103" s="194"/>
      <c r="C103" s="3" t="s">
        <v>11</v>
      </c>
      <c r="D103" s="26"/>
      <c r="E103" s="26"/>
      <c r="F103" s="26"/>
      <c r="G103" s="26"/>
      <c r="H103" s="197"/>
    </row>
    <row r="104" spans="1:8" ht="31.5" x14ac:dyDescent="0.25">
      <c r="A104" s="208"/>
      <c r="B104" s="194"/>
      <c r="C104" s="3" t="s">
        <v>12</v>
      </c>
      <c r="D104" s="26"/>
      <c r="E104" s="26"/>
      <c r="F104" s="26"/>
      <c r="G104" s="26"/>
      <c r="H104" s="197"/>
    </row>
    <row r="105" spans="1:8" ht="31.5" x14ac:dyDescent="0.25">
      <c r="A105" s="208"/>
      <c r="B105" s="194"/>
      <c r="C105" s="5" t="s">
        <v>16</v>
      </c>
      <c r="D105" s="4">
        <f>D102+D103+D104</f>
        <v>0</v>
      </c>
      <c r="E105" s="4">
        <f>E102+E103+E104</f>
        <v>0</v>
      </c>
      <c r="F105" s="4">
        <f>F102+F103+F104</f>
        <v>0</v>
      </c>
      <c r="G105" s="4">
        <f>G102+G103+G104</f>
        <v>0</v>
      </c>
      <c r="H105" s="198"/>
    </row>
    <row r="106" spans="1:8" x14ac:dyDescent="0.25">
      <c r="A106" s="209" t="s">
        <v>88</v>
      </c>
      <c r="B106" s="194"/>
      <c r="C106" s="3" t="s">
        <v>10</v>
      </c>
      <c r="D106" s="29">
        <f t="shared" ref="D106:G108" si="4">D110+D114+D118</f>
        <v>0</v>
      </c>
      <c r="E106" s="29">
        <f t="shared" si="4"/>
        <v>0</v>
      </c>
      <c r="F106" s="29">
        <f t="shared" si="4"/>
        <v>0</v>
      </c>
      <c r="G106" s="29">
        <f t="shared" si="4"/>
        <v>0</v>
      </c>
      <c r="H106" s="196"/>
    </row>
    <row r="107" spans="1:8" x14ac:dyDescent="0.25">
      <c r="A107" s="209"/>
      <c r="B107" s="194"/>
      <c r="C107" s="3" t="s">
        <v>11</v>
      </c>
      <c r="D107" s="29">
        <f t="shared" si="4"/>
        <v>0</v>
      </c>
      <c r="E107" s="29">
        <f t="shared" si="4"/>
        <v>0</v>
      </c>
      <c r="F107" s="29">
        <f t="shared" si="4"/>
        <v>0</v>
      </c>
      <c r="G107" s="29">
        <f t="shared" si="4"/>
        <v>0</v>
      </c>
      <c r="H107" s="197"/>
    </row>
    <row r="108" spans="1:8" ht="31.5" x14ac:dyDescent="0.25">
      <c r="A108" s="209"/>
      <c r="B108" s="194"/>
      <c r="C108" s="3" t="s">
        <v>12</v>
      </c>
      <c r="D108" s="29">
        <f t="shared" si="4"/>
        <v>0</v>
      </c>
      <c r="E108" s="29">
        <f t="shared" si="4"/>
        <v>0</v>
      </c>
      <c r="F108" s="29">
        <f t="shared" si="4"/>
        <v>0</v>
      </c>
      <c r="G108" s="29">
        <f t="shared" si="4"/>
        <v>0</v>
      </c>
      <c r="H108" s="197"/>
    </row>
    <row r="109" spans="1:8" ht="31.5" x14ac:dyDescent="0.25">
      <c r="A109" s="209"/>
      <c r="B109" s="194"/>
      <c r="C109" s="5" t="s">
        <v>19</v>
      </c>
      <c r="D109" s="4">
        <f>D106+D107+D108</f>
        <v>0</v>
      </c>
      <c r="E109" s="4">
        <f>E106+E107+E108</f>
        <v>0</v>
      </c>
      <c r="F109" s="4">
        <f>F106+F107+F108</f>
        <v>0</v>
      </c>
      <c r="G109" s="4">
        <f>G106+G107+G108</f>
        <v>0</v>
      </c>
      <c r="H109" s="198"/>
    </row>
    <row r="110" spans="1:8" x14ac:dyDescent="0.25">
      <c r="A110" s="210" t="s">
        <v>89</v>
      </c>
      <c r="B110" s="194"/>
      <c r="C110" s="3" t="s">
        <v>10</v>
      </c>
      <c r="D110" s="26"/>
      <c r="E110" s="26"/>
      <c r="F110" s="26"/>
      <c r="G110" s="26"/>
      <c r="H110" s="196"/>
    </row>
    <row r="111" spans="1:8" x14ac:dyDescent="0.25">
      <c r="A111" s="210"/>
      <c r="B111" s="194"/>
      <c r="C111" s="3" t="s">
        <v>11</v>
      </c>
      <c r="D111" s="26"/>
      <c r="E111" s="26"/>
      <c r="F111" s="26"/>
      <c r="G111" s="26"/>
      <c r="H111" s="197"/>
    </row>
    <row r="112" spans="1:8" ht="31.5" x14ac:dyDescent="0.25">
      <c r="A112" s="210"/>
      <c r="B112" s="194"/>
      <c r="C112" s="3" t="s">
        <v>12</v>
      </c>
      <c r="D112" s="26"/>
      <c r="E112" s="26"/>
      <c r="F112" s="26"/>
      <c r="G112" s="26"/>
      <c r="H112" s="197"/>
    </row>
    <row r="113" spans="1:8" ht="31.5" x14ac:dyDescent="0.25">
      <c r="A113" s="210"/>
      <c r="B113" s="194"/>
      <c r="C113" s="5" t="s">
        <v>16</v>
      </c>
      <c r="D113" s="4">
        <f>D110+D111+D112</f>
        <v>0</v>
      </c>
      <c r="E113" s="4">
        <f>E110+E111+E112</f>
        <v>0</v>
      </c>
      <c r="F113" s="4">
        <f>F110+F111+F112</f>
        <v>0</v>
      </c>
      <c r="G113" s="4">
        <f>G110+G111+G112</f>
        <v>0</v>
      </c>
      <c r="H113" s="198"/>
    </row>
    <row r="114" spans="1:8" x14ac:dyDescent="0.25">
      <c r="A114" s="210" t="s">
        <v>90</v>
      </c>
      <c r="B114" s="194"/>
      <c r="C114" s="3" t="s">
        <v>10</v>
      </c>
      <c r="D114" s="26"/>
      <c r="E114" s="26"/>
      <c r="F114" s="26"/>
      <c r="G114" s="26"/>
      <c r="H114" s="196"/>
    </row>
    <row r="115" spans="1:8" x14ac:dyDescent="0.25">
      <c r="A115" s="210"/>
      <c r="B115" s="194"/>
      <c r="C115" s="3" t="s">
        <v>11</v>
      </c>
      <c r="D115" s="26"/>
      <c r="E115" s="26"/>
      <c r="F115" s="26"/>
      <c r="G115" s="26"/>
      <c r="H115" s="197"/>
    </row>
    <row r="116" spans="1:8" ht="31.5" x14ac:dyDescent="0.25">
      <c r="A116" s="210"/>
      <c r="B116" s="194"/>
      <c r="C116" s="3" t="s">
        <v>12</v>
      </c>
      <c r="D116" s="26"/>
      <c r="E116" s="26"/>
      <c r="F116" s="26"/>
      <c r="G116" s="26"/>
      <c r="H116" s="197"/>
    </row>
    <row r="117" spans="1:8" ht="31.5" x14ac:dyDescent="0.25">
      <c r="A117" s="210"/>
      <c r="B117" s="194"/>
      <c r="C117" s="5" t="s">
        <v>16</v>
      </c>
      <c r="D117" s="4">
        <f>D114+D115+D116</f>
        <v>0</v>
      </c>
      <c r="E117" s="4">
        <f>E114+E115+E116</f>
        <v>0</v>
      </c>
      <c r="F117" s="4">
        <f>F114+F115+F116</f>
        <v>0</v>
      </c>
      <c r="G117" s="4">
        <f>G114+G115+G116</f>
        <v>0</v>
      </c>
      <c r="H117" s="198"/>
    </row>
    <row r="118" spans="1:8" x14ac:dyDescent="0.25">
      <c r="A118" s="210" t="s">
        <v>91</v>
      </c>
      <c r="B118" s="194"/>
      <c r="C118" s="3" t="s">
        <v>10</v>
      </c>
      <c r="D118" s="26"/>
      <c r="E118" s="26"/>
      <c r="F118" s="26"/>
      <c r="G118" s="26"/>
      <c r="H118" s="196"/>
    </row>
    <row r="119" spans="1:8" x14ac:dyDescent="0.25">
      <c r="A119" s="210"/>
      <c r="B119" s="194"/>
      <c r="C119" s="3" t="s">
        <v>11</v>
      </c>
      <c r="D119" s="26"/>
      <c r="E119" s="26"/>
      <c r="F119" s="26"/>
      <c r="G119" s="26"/>
      <c r="H119" s="197"/>
    </row>
    <row r="120" spans="1:8" ht="31.5" x14ac:dyDescent="0.25">
      <c r="A120" s="210"/>
      <c r="B120" s="194"/>
      <c r="C120" s="3" t="s">
        <v>12</v>
      </c>
      <c r="D120" s="26"/>
      <c r="E120" s="26"/>
      <c r="F120" s="26"/>
      <c r="G120" s="26"/>
      <c r="H120" s="197"/>
    </row>
    <row r="121" spans="1:8" ht="31.5" x14ac:dyDescent="0.25">
      <c r="A121" s="210"/>
      <c r="B121" s="194"/>
      <c r="C121" s="5" t="s">
        <v>16</v>
      </c>
      <c r="D121" s="4">
        <f>D118+D119+D120</f>
        <v>0</v>
      </c>
      <c r="E121" s="4">
        <f>E118+E119+E120</f>
        <v>0</v>
      </c>
      <c r="F121" s="4">
        <f>F118+F119+F120</f>
        <v>0</v>
      </c>
      <c r="G121" s="4">
        <f>G118+G119+G120</f>
        <v>0</v>
      </c>
      <c r="H121" s="198"/>
    </row>
    <row r="122" spans="1:8" x14ac:dyDescent="0.25">
      <c r="A122" s="193" t="s">
        <v>55</v>
      </c>
      <c r="B122" s="194"/>
      <c r="C122" s="3" t="s">
        <v>10</v>
      </c>
      <c r="D122" s="30">
        <f t="shared" ref="D122:G124" si="5">D54+D86</f>
        <v>0</v>
      </c>
      <c r="E122" s="30">
        <f t="shared" si="5"/>
        <v>0</v>
      </c>
      <c r="F122" s="30">
        <f t="shared" si="5"/>
        <v>0</v>
      </c>
      <c r="G122" s="30">
        <f t="shared" si="5"/>
        <v>0</v>
      </c>
      <c r="H122" s="194"/>
    </row>
    <row r="123" spans="1:8" x14ac:dyDescent="0.25">
      <c r="A123" s="193"/>
      <c r="B123" s="194"/>
      <c r="C123" s="3" t="s">
        <v>11</v>
      </c>
      <c r="D123" s="30">
        <f t="shared" si="5"/>
        <v>0</v>
      </c>
      <c r="E123" s="30">
        <f t="shared" si="5"/>
        <v>0</v>
      </c>
      <c r="F123" s="30">
        <f t="shared" si="5"/>
        <v>0</v>
      </c>
      <c r="G123" s="30">
        <f t="shared" si="5"/>
        <v>0</v>
      </c>
      <c r="H123" s="194"/>
    </row>
    <row r="124" spans="1:8" ht="31.5" x14ac:dyDescent="0.25">
      <c r="A124" s="193"/>
      <c r="B124" s="194"/>
      <c r="C124" s="3" t="s">
        <v>12</v>
      </c>
      <c r="D124" s="30">
        <f t="shared" si="5"/>
        <v>0</v>
      </c>
      <c r="E124" s="30">
        <f t="shared" si="5"/>
        <v>0</v>
      </c>
      <c r="F124" s="30">
        <f t="shared" si="5"/>
        <v>0</v>
      </c>
      <c r="G124" s="30">
        <f t="shared" si="5"/>
        <v>0</v>
      </c>
      <c r="H124" s="194"/>
    </row>
  </sheetData>
  <mergeCells count="62">
    <mergeCell ref="B114:B117"/>
    <mergeCell ref="H114:H117"/>
    <mergeCell ref="A102:A105"/>
    <mergeCell ref="B102:B105"/>
    <mergeCell ref="H102:H105"/>
    <mergeCell ref="A118:A121"/>
    <mergeCell ref="B118:B121"/>
    <mergeCell ref="H118:H121"/>
    <mergeCell ref="A106:A109"/>
    <mergeCell ref="B106:B109"/>
    <mergeCell ref="H106:H109"/>
    <mergeCell ref="A114:A117"/>
    <mergeCell ref="A110:A113"/>
    <mergeCell ref="B110:B113"/>
    <mergeCell ref="H110:H113"/>
    <mergeCell ref="B94:B97"/>
    <mergeCell ref="H94:H97"/>
    <mergeCell ref="A98:A101"/>
    <mergeCell ref="B98:B101"/>
    <mergeCell ref="H98:H101"/>
    <mergeCell ref="A94:A97"/>
    <mergeCell ref="A86:A89"/>
    <mergeCell ref="B86:B89"/>
    <mergeCell ref="H86:H89"/>
    <mergeCell ref="A90:A93"/>
    <mergeCell ref="B90:B93"/>
    <mergeCell ref="H90:H93"/>
    <mergeCell ref="A78:A81"/>
    <mergeCell ref="B78:B81"/>
    <mergeCell ref="H78:H81"/>
    <mergeCell ref="A82:A85"/>
    <mergeCell ref="B82:B85"/>
    <mergeCell ref="H82:H85"/>
    <mergeCell ref="B70:B73"/>
    <mergeCell ref="H70:H73"/>
    <mergeCell ref="A74:A77"/>
    <mergeCell ref="B74:B77"/>
    <mergeCell ref="H74:H77"/>
    <mergeCell ref="H54:H57"/>
    <mergeCell ref="A58:A61"/>
    <mergeCell ref="B58:B61"/>
    <mergeCell ref="H58:H61"/>
    <mergeCell ref="A54:A57"/>
    <mergeCell ref="B54:B57"/>
    <mergeCell ref="A1:H2"/>
    <mergeCell ref="D52:G52"/>
    <mergeCell ref="A52:A53"/>
    <mergeCell ref="B52:B53"/>
    <mergeCell ref="C52:C53"/>
    <mergeCell ref="H52:H53"/>
    <mergeCell ref="A50:H51"/>
    <mergeCell ref="F48:H49"/>
    <mergeCell ref="A122:A124"/>
    <mergeCell ref="B122:B124"/>
    <mergeCell ref="H122:H124"/>
    <mergeCell ref="A62:A65"/>
    <mergeCell ref="B62:B65"/>
    <mergeCell ref="H62:H65"/>
    <mergeCell ref="A66:A69"/>
    <mergeCell ref="B66:B69"/>
    <mergeCell ref="H66:H69"/>
    <mergeCell ref="A70:A73"/>
  </mergeCells>
  <phoneticPr fontId="10" type="noConversion"/>
  <pageMargins left="0.70866141732283472" right="0.70866141732283472" top="0.74803149606299213" bottom="0.74803149606299213" header="0.31496062992125984" footer="0.31496062992125984"/>
  <pageSetup paperSize="9" scale="71" fitToHeight="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0"/>
  <sheetViews>
    <sheetView tabSelected="1" zoomScale="90" zoomScaleNormal="90" workbookViewId="0">
      <selection activeCell="M1" sqref="M1"/>
    </sheetView>
  </sheetViews>
  <sheetFormatPr defaultColWidth="2.7109375" defaultRowHeight="15.75" x14ac:dyDescent="0.25"/>
  <cols>
    <col min="1" max="1" width="9" style="47" customWidth="1"/>
    <col min="2" max="2" width="56.7109375" style="47" customWidth="1"/>
    <col min="3" max="3" width="17.140625" style="47" customWidth="1"/>
    <col min="4" max="4" width="27.28515625" style="47" customWidth="1"/>
    <col min="5" max="5" width="7.5703125" style="47" customWidth="1"/>
    <col min="6" max="6" width="6.7109375" style="87" customWidth="1"/>
    <col min="7" max="7" width="6.42578125" style="47" customWidth="1"/>
    <col min="8" max="8" width="5.85546875" style="87" customWidth="1"/>
    <col min="9" max="9" width="9.42578125" style="47" customWidth="1"/>
    <col min="10" max="10" width="19.140625" style="48" customWidth="1"/>
    <col min="11" max="11" width="19.7109375" style="48" customWidth="1"/>
    <col min="12" max="12" width="20.85546875" style="48" customWidth="1"/>
    <col min="13" max="13" width="20.5703125" style="47" customWidth="1"/>
    <col min="14" max="16384" width="2.7109375" style="47"/>
  </cols>
  <sheetData>
    <row r="1" spans="1:13" x14ac:dyDescent="0.25">
      <c r="B1" s="46"/>
      <c r="D1" s="59"/>
      <c r="E1" s="59"/>
      <c r="F1" s="77"/>
      <c r="G1" s="59"/>
      <c r="H1" s="77"/>
      <c r="I1" s="59"/>
      <c r="J1" s="60"/>
      <c r="K1" s="60"/>
      <c r="L1" s="60"/>
      <c r="M1" s="61" t="s">
        <v>237</v>
      </c>
    </row>
    <row r="2" spans="1:13" x14ac:dyDescent="0.25">
      <c r="D2" s="286" t="s">
        <v>103</v>
      </c>
      <c r="E2" s="286"/>
      <c r="F2" s="286"/>
      <c r="G2" s="286"/>
      <c r="H2" s="286"/>
      <c r="I2" s="286"/>
      <c r="J2" s="286"/>
      <c r="K2" s="286"/>
      <c r="L2" s="286"/>
      <c r="M2" s="286"/>
    </row>
    <row r="3" spans="1:13" x14ac:dyDescent="0.25">
      <c r="D3" s="67"/>
      <c r="E3" s="67"/>
      <c r="F3" s="78"/>
      <c r="G3" s="67"/>
      <c r="H3" s="78"/>
      <c r="I3" s="67"/>
      <c r="J3" s="286" t="s">
        <v>166</v>
      </c>
      <c r="K3" s="318"/>
      <c r="L3" s="318"/>
      <c r="M3" s="318"/>
    </row>
    <row r="4" spans="1:13" x14ac:dyDescent="0.25">
      <c r="D4" s="287" t="s">
        <v>193</v>
      </c>
      <c r="E4" s="287"/>
      <c r="F4" s="287"/>
      <c r="G4" s="287"/>
      <c r="H4" s="287"/>
      <c r="I4" s="287"/>
      <c r="J4" s="287"/>
      <c r="K4" s="287"/>
      <c r="L4" s="287"/>
      <c r="M4" s="287"/>
    </row>
    <row r="5" spans="1:13" ht="6.75" customHeight="1" x14ac:dyDescent="0.25">
      <c r="D5" s="49"/>
      <c r="E5" s="49"/>
      <c r="F5" s="79"/>
      <c r="G5" s="49"/>
      <c r="H5" s="79"/>
      <c r="I5" s="49"/>
      <c r="J5" s="50"/>
      <c r="K5" s="50"/>
      <c r="L5" s="50"/>
      <c r="M5" s="50"/>
    </row>
    <row r="6" spans="1:13" x14ac:dyDescent="0.25">
      <c r="B6" s="288" t="s">
        <v>194</v>
      </c>
      <c r="C6" s="288"/>
      <c r="D6" s="288"/>
      <c r="E6" s="288"/>
      <c r="F6" s="288"/>
      <c r="G6" s="288"/>
      <c r="H6" s="288"/>
      <c r="I6" s="288"/>
      <c r="J6" s="288"/>
      <c r="K6" s="288"/>
      <c r="L6" s="288"/>
      <c r="M6" s="288"/>
    </row>
    <row r="7" spans="1:13" ht="15.75" customHeight="1" x14ac:dyDescent="0.25">
      <c r="B7" s="289"/>
      <c r="C7" s="289"/>
      <c r="D7" s="289"/>
      <c r="E7" s="289"/>
      <c r="F7" s="289"/>
      <c r="G7" s="289"/>
      <c r="H7" s="289"/>
      <c r="I7" s="289"/>
      <c r="J7" s="289"/>
      <c r="K7" s="289"/>
      <c r="L7" s="289"/>
      <c r="M7" s="289"/>
    </row>
    <row r="8" spans="1:13" ht="51" customHeight="1" x14ac:dyDescent="0.25">
      <c r="A8" s="211" t="s">
        <v>159</v>
      </c>
      <c r="B8" s="268" t="s">
        <v>94</v>
      </c>
      <c r="C8" s="268" t="s">
        <v>92</v>
      </c>
      <c r="D8" s="268" t="s">
        <v>157</v>
      </c>
      <c r="E8" s="295" t="s">
        <v>122</v>
      </c>
      <c r="F8" s="296"/>
      <c r="G8" s="296"/>
      <c r="H8" s="296"/>
      <c r="I8" s="297"/>
      <c r="J8" s="291" t="s">
        <v>156</v>
      </c>
      <c r="K8" s="291"/>
      <c r="L8" s="291"/>
      <c r="M8" s="268" t="s">
        <v>158</v>
      </c>
    </row>
    <row r="9" spans="1:13" ht="27.75" customHeight="1" x14ac:dyDescent="0.25">
      <c r="A9" s="213"/>
      <c r="B9" s="268"/>
      <c r="C9" s="268"/>
      <c r="D9" s="268"/>
      <c r="E9" s="63" t="s">
        <v>123</v>
      </c>
      <c r="F9" s="68" t="s">
        <v>124</v>
      </c>
      <c r="G9" s="63" t="s">
        <v>125</v>
      </c>
      <c r="H9" s="68" t="s">
        <v>126</v>
      </c>
      <c r="I9" s="63" t="s">
        <v>127</v>
      </c>
      <c r="J9" s="51" t="s">
        <v>104</v>
      </c>
      <c r="K9" s="51" t="s">
        <v>160</v>
      </c>
      <c r="L9" s="51" t="s">
        <v>195</v>
      </c>
      <c r="M9" s="290"/>
    </row>
    <row r="10" spans="1:13" ht="53.25" customHeight="1" x14ac:dyDescent="0.3">
      <c r="A10" s="98">
        <v>1</v>
      </c>
      <c r="B10" s="63" t="s">
        <v>218</v>
      </c>
      <c r="C10" s="63"/>
      <c r="D10" s="63"/>
      <c r="E10" s="63"/>
      <c r="F10" s="68"/>
      <c r="G10" s="63"/>
      <c r="H10" s="68"/>
      <c r="I10" s="63"/>
      <c r="J10" s="73">
        <f>J76+J188+J235+J280</f>
        <v>340499948.46999997</v>
      </c>
      <c r="K10" s="73">
        <f>K76+K188+K235+K254+K280</f>
        <v>257758537.53000003</v>
      </c>
      <c r="L10" s="73">
        <f>L76+L188+L235+L254+L280</f>
        <v>282653461.65999997</v>
      </c>
      <c r="M10" s="66"/>
    </row>
    <row r="11" spans="1:13" ht="0.75" customHeight="1" x14ac:dyDescent="0.25">
      <c r="A11" s="97"/>
      <c r="B11" s="229" t="s">
        <v>192</v>
      </c>
      <c r="C11" s="254" t="s">
        <v>121</v>
      </c>
      <c r="D11" s="71"/>
      <c r="E11" s="71"/>
      <c r="F11" s="84"/>
      <c r="G11" s="71"/>
      <c r="H11" s="84"/>
      <c r="I11" s="71"/>
      <c r="J11" s="127"/>
      <c r="K11" s="127"/>
      <c r="L11" s="127"/>
      <c r="M11" s="128"/>
    </row>
    <row r="12" spans="1:13" ht="42.75" customHeight="1" x14ac:dyDescent="0.25">
      <c r="A12" s="328">
        <v>1</v>
      </c>
      <c r="B12" s="230"/>
      <c r="C12" s="254"/>
      <c r="D12" s="299"/>
      <c r="E12" s="300"/>
      <c r="F12" s="300"/>
      <c r="G12" s="300"/>
      <c r="H12" s="300"/>
      <c r="I12" s="300"/>
      <c r="J12" s="301"/>
      <c r="K12" s="301"/>
      <c r="L12" s="302"/>
      <c r="M12" s="292"/>
    </row>
    <row r="13" spans="1:13" x14ac:dyDescent="0.25">
      <c r="A13" s="328"/>
      <c r="B13" s="230"/>
      <c r="C13" s="254"/>
      <c r="D13" s="303"/>
      <c r="E13" s="304"/>
      <c r="F13" s="304"/>
      <c r="G13" s="304"/>
      <c r="H13" s="304"/>
      <c r="I13" s="304"/>
      <c r="J13" s="305"/>
      <c r="K13" s="305"/>
      <c r="L13" s="306"/>
      <c r="M13" s="293"/>
    </row>
    <row r="14" spans="1:13" ht="54" customHeight="1" x14ac:dyDescent="0.25">
      <c r="A14" s="328"/>
      <c r="B14" s="230"/>
      <c r="C14" s="254"/>
      <c r="D14" s="307"/>
      <c r="E14" s="308"/>
      <c r="F14" s="308"/>
      <c r="G14" s="308"/>
      <c r="H14" s="308"/>
      <c r="I14" s="308"/>
      <c r="J14" s="308"/>
      <c r="K14" s="308"/>
      <c r="L14" s="309"/>
      <c r="M14" s="294"/>
    </row>
    <row r="15" spans="1:13" ht="1.5" customHeight="1" x14ac:dyDescent="0.25">
      <c r="A15" s="97"/>
      <c r="B15" s="214" t="s">
        <v>163</v>
      </c>
      <c r="C15" s="224"/>
      <c r="D15" s="53"/>
      <c r="E15" s="53"/>
      <c r="F15" s="80"/>
      <c r="G15" s="53"/>
      <c r="H15" s="80"/>
      <c r="I15" s="53"/>
      <c r="J15" s="56"/>
      <c r="K15" s="56"/>
      <c r="L15" s="56"/>
      <c r="M15" s="64"/>
    </row>
    <row r="16" spans="1:13" ht="31.5" x14ac:dyDescent="0.25">
      <c r="A16" s="228">
        <v>1</v>
      </c>
      <c r="B16" s="319"/>
      <c r="C16" s="224"/>
      <c r="D16" s="53" t="s">
        <v>154</v>
      </c>
      <c r="E16" s="53">
        <v>901</v>
      </c>
      <c r="F16" s="80" t="s">
        <v>128</v>
      </c>
      <c r="G16" s="53">
        <v>1</v>
      </c>
      <c r="H16" s="114" t="s">
        <v>128</v>
      </c>
      <c r="I16" s="106">
        <v>80020</v>
      </c>
      <c r="J16" s="166">
        <v>1923099</v>
      </c>
      <c r="K16" s="102">
        <v>1804379</v>
      </c>
      <c r="L16" s="102">
        <v>1804379</v>
      </c>
      <c r="M16" s="298"/>
    </row>
    <row r="17" spans="1:13" ht="31.5" x14ac:dyDescent="0.25">
      <c r="A17" s="228"/>
      <c r="B17" s="319"/>
      <c r="C17" s="224"/>
      <c r="D17" s="53" t="s">
        <v>95</v>
      </c>
      <c r="E17" s="53">
        <v>901</v>
      </c>
      <c r="F17" s="80" t="s">
        <v>128</v>
      </c>
      <c r="G17" s="53">
        <v>1</v>
      </c>
      <c r="H17" s="114" t="s">
        <v>128</v>
      </c>
      <c r="I17" s="106"/>
      <c r="J17" s="102">
        <v>0</v>
      </c>
      <c r="K17" s="102">
        <v>0</v>
      </c>
      <c r="L17" s="102">
        <v>0</v>
      </c>
      <c r="M17" s="298"/>
    </row>
    <row r="18" spans="1:13" x14ac:dyDescent="0.25">
      <c r="A18" s="228"/>
      <c r="B18" s="320"/>
      <c r="C18" s="224"/>
      <c r="D18" s="54" t="s">
        <v>93</v>
      </c>
      <c r="E18" s="54"/>
      <c r="F18" s="81"/>
      <c r="G18" s="54"/>
      <c r="H18" s="115"/>
      <c r="I18" s="116"/>
      <c r="J18" s="104">
        <f>J15+J16+J17</f>
        <v>1923099</v>
      </c>
      <c r="K18" s="104">
        <f>K15+K16+K17</f>
        <v>1804379</v>
      </c>
      <c r="L18" s="104">
        <f>L15+L16+L17</f>
        <v>1804379</v>
      </c>
      <c r="M18" s="298"/>
    </row>
    <row r="19" spans="1:13" ht="15.75" hidden="1" customHeight="1" x14ac:dyDescent="0.25">
      <c r="A19" s="97"/>
      <c r="B19" s="220" t="s">
        <v>106</v>
      </c>
      <c r="C19" s="224"/>
      <c r="D19" s="53" t="s">
        <v>10</v>
      </c>
      <c r="E19" s="53"/>
      <c r="F19" s="80"/>
      <c r="G19" s="53"/>
      <c r="H19" s="114"/>
      <c r="I19" s="106"/>
      <c r="J19" s="102"/>
      <c r="K19" s="102"/>
      <c r="L19" s="102"/>
      <c r="M19" s="90"/>
    </row>
    <row r="20" spans="1:13" ht="31.5" x14ac:dyDescent="0.25">
      <c r="A20" s="228">
        <v>2</v>
      </c>
      <c r="B20" s="220"/>
      <c r="C20" s="224"/>
      <c r="D20" s="53" t="s">
        <v>154</v>
      </c>
      <c r="E20" s="53">
        <v>901</v>
      </c>
      <c r="F20" s="80" t="s">
        <v>128</v>
      </c>
      <c r="G20" s="53">
        <v>1</v>
      </c>
      <c r="H20" s="114" t="s">
        <v>128</v>
      </c>
      <c r="I20" s="106">
        <v>80040</v>
      </c>
      <c r="J20" s="102">
        <v>34483202</v>
      </c>
      <c r="K20" s="102">
        <v>31153258</v>
      </c>
      <c r="L20" s="102">
        <v>31243258</v>
      </c>
      <c r="M20" s="250">
        <v>9.1</v>
      </c>
    </row>
    <row r="21" spans="1:13" ht="31.5" x14ac:dyDescent="0.25">
      <c r="A21" s="228"/>
      <c r="B21" s="220"/>
      <c r="C21" s="224"/>
      <c r="D21" s="58" t="s">
        <v>95</v>
      </c>
      <c r="E21" s="53">
        <v>901</v>
      </c>
      <c r="F21" s="80" t="s">
        <v>128</v>
      </c>
      <c r="G21" s="88" t="s">
        <v>130</v>
      </c>
      <c r="H21" s="114" t="s">
        <v>128</v>
      </c>
      <c r="I21" s="117"/>
      <c r="J21" s="102">
        <v>0</v>
      </c>
      <c r="K21" s="102">
        <v>0</v>
      </c>
      <c r="L21" s="102">
        <v>0</v>
      </c>
      <c r="M21" s="250"/>
    </row>
    <row r="22" spans="1:13" x14ac:dyDescent="0.25">
      <c r="A22" s="228"/>
      <c r="B22" s="220"/>
      <c r="C22" s="224"/>
      <c r="D22" s="156" t="s">
        <v>93</v>
      </c>
      <c r="E22" s="156"/>
      <c r="F22" s="157"/>
      <c r="G22" s="156"/>
      <c r="H22" s="158"/>
      <c r="I22" s="159"/>
      <c r="J22" s="160">
        <f>SUM(J20,J21)</f>
        <v>34483202</v>
      </c>
      <c r="K22" s="160">
        <f>SUM(K20,K21)</f>
        <v>31153258</v>
      </c>
      <c r="L22" s="160">
        <f>SUM(L20,L21)</f>
        <v>31243258</v>
      </c>
      <c r="M22" s="251"/>
    </row>
    <row r="23" spans="1:13" ht="31.5" x14ac:dyDescent="0.25">
      <c r="A23" s="322">
        <v>3</v>
      </c>
      <c r="B23" s="214" t="s">
        <v>196</v>
      </c>
      <c r="C23" s="217"/>
      <c r="D23" s="53" t="s">
        <v>154</v>
      </c>
      <c r="E23" s="53">
        <v>901</v>
      </c>
      <c r="F23" s="80" t="s">
        <v>128</v>
      </c>
      <c r="G23" s="53">
        <v>1</v>
      </c>
      <c r="H23" s="114" t="s">
        <v>148</v>
      </c>
      <c r="I23" s="106">
        <v>80070</v>
      </c>
      <c r="J23" s="102">
        <v>36000</v>
      </c>
      <c r="K23" s="102">
        <v>36000</v>
      </c>
      <c r="L23" s="102">
        <v>36000</v>
      </c>
      <c r="M23" s="162"/>
    </row>
    <row r="24" spans="1:13" ht="31.5" x14ac:dyDescent="0.25">
      <c r="A24" s="323"/>
      <c r="B24" s="215"/>
      <c r="C24" s="218"/>
      <c r="D24" s="58" t="s">
        <v>95</v>
      </c>
      <c r="E24" s="53">
        <v>901</v>
      </c>
      <c r="F24" s="80" t="s">
        <v>128</v>
      </c>
      <c r="G24" s="88" t="s">
        <v>130</v>
      </c>
      <c r="H24" s="114" t="s">
        <v>148</v>
      </c>
      <c r="I24" s="117"/>
      <c r="J24" s="102">
        <v>0</v>
      </c>
      <c r="K24" s="102">
        <v>0</v>
      </c>
      <c r="L24" s="102">
        <v>0</v>
      </c>
      <c r="M24" s="162"/>
    </row>
    <row r="25" spans="1:13" s="161" customFormat="1" ht="18" customHeight="1" x14ac:dyDescent="0.25">
      <c r="A25" s="324"/>
      <c r="B25" s="216"/>
      <c r="C25" s="219"/>
      <c r="D25" s="54" t="s">
        <v>93</v>
      </c>
      <c r="E25" s="53"/>
      <c r="F25" s="80"/>
      <c r="G25" s="53"/>
      <c r="H25" s="114"/>
      <c r="I25" s="106"/>
      <c r="J25" s="104">
        <f>SUM(J23,J24)</f>
        <v>36000</v>
      </c>
      <c r="K25" s="104">
        <f>SUM(K23,K24)</f>
        <v>36000</v>
      </c>
      <c r="L25" s="104">
        <f>SUM(L23,L24)</f>
        <v>36000</v>
      </c>
      <c r="M25" s="150"/>
    </row>
    <row r="26" spans="1:13" ht="31.5" x14ac:dyDescent="0.25">
      <c r="A26" s="228">
        <v>4</v>
      </c>
      <c r="B26" s="314" t="s">
        <v>107</v>
      </c>
      <c r="C26" s="217"/>
      <c r="D26" s="151" t="s">
        <v>154</v>
      </c>
      <c r="E26" s="151">
        <v>901</v>
      </c>
      <c r="F26" s="152" t="s">
        <v>128</v>
      </c>
      <c r="G26" s="151">
        <v>1</v>
      </c>
      <c r="H26" s="153" t="s">
        <v>129</v>
      </c>
      <c r="I26" s="154"/>
      <c r="J26" s="155">
        <v>0</v>
      </c>
      <c r="K26" s="155">
        <v>0</v>
      </c>
      <c r="L26" s="155">
        <v>0</v>
      </c>
      <c r="M26" s="257"/>
    </row>
    <row r="27" spans="1:13" ht="31.5" x14ac:dyDescent="0.25">
      <c r="A27" s="228"/>
      <c r="B27" s="314"/>
      <c r="C27" s="218"/>
      <c r="D27" s="53" t="s">
        <v>96</v>
      </c>
      <c r="E27" s="53">
        <v>901</v>
      </c>
      <c r="F27" s="80" t="s">
        <v>128</v>
      </c>
      <c r="G27" s="53">
        <v>1</v>
      </c>
      <c r="H27" s="114" t="s">
        <v>129</v>
      </c>
      <c r="I27" s="109">
        <v>51200</v>
      </c>
      <c r="J27" s="102">
        <v>103029</v>
      </c>
      <c r="K27" s="102">
        <v>6265</v>
      </c>
      <c r="L27" s="102">
        <v>5567</v>
      </c>
      <c r="M27" s="258"/>
    </row>
    <row r="28" spans="1:13" x14ac:dyDescent="0.25">
      <c r="A28" s="228"/>
      <c r="B28" s="315"/>
      <c r="C28" s="219"/>
      <c r="D28" s="54" t="s">
        <v>93</v>
      </c>
      <c r="E28" s="54"/>
      <c r="F28" s="81"/>
      <c r="G28" s="54"/>
      <c r="H28" s="115"/>
      <c r="I28" s="116"/>
      <c r="J28" s="104">
        <f>SUM(J26,J27)</f>
        <v>103029</v>
      </c>
      <c r="K28" s="104">
        <f>SUM(K26,K27)</f>
        <v>6265</v>
      </c>
      <c r="L28" s="104">
        <f>SUM(L26,L27)</f>
        <v>5567</v>
      </c>
      <c r="M28" s="259"/>
    </row>
    <row r="29" spans="1:13" ht="15.75" hidden="1" customHeight="1" x14ac:dyDescent="0.25">
      <c r="A29" s="97"/>
      <c r="B29" s="163" t="s">
        <v>162</v>
      </c>
      <c r="C29" s="68"/>
      <c r="D29" s="53"/>
      <c r="E29" s="53"/>
      <c r="F29" s="80"/>
      <c r="G29" s="53"/>
      <c r="H29" s="114"/>
      <c r="I29" s="106"/>
      <c r="J29" s="102"/>
      <c r="K29" s="102"/>
      <c r="L29" s="102"/>
      <c r="M29" s="90"/>
    </row>
    <row r="30" spans="1:13" ht="15.75" hidden="1" customHeight="1" x14ac:dyDescent="0.25">
      <c r="A30" s="97"/>
      <c r="B30" s="220" t="s">
        <v>197</v>
      </c>
      <c r="C30" s="224"/>
      <c r="D30" s="53" t="s">
        <v>10</v>
      </c>
      <c r="E30" s="53"/>
      <c r="F30" s="80"/>
      <c r="G30" s="53"/>
      <c r="H30" s="114"/>
      <c r="I30" s="106"/>
      <c r="J30" s="102">
        <f>J41+J42+J46</f>
        <v>5482613</v>
      </c>
      <c r="K30" s="102">
        <f>K41+K42+K46</f>
        <v>5207398</v>
      </c>
      <c r="L30" s="102">
        <f>L41+L42+L46</f>
        <v>5207398</v>
      </c>
      <c r="M30" s="90"/>
    </row>
    <row r="31" spans="1:13" ht="31.5" x14ac:dyDescent="0.25">
      <c r="A31" s="228">
        <v>5</v>
      </c>
      <c r="B31" s="220"/>
      <c r="C31" s="224"/>
      <c r="D31" s="53" t="s">
        <v>154</v>
      </c>
      <c r="E31" s="53">
        <v>901</v>
      </c>
      <c r="F31" s="80" t="s">
        <v>128</v>
      </c>
      <c r="G31" s="53">
        <v>1</v>
      </c>
      <c r="H31" s="114" t="s">
        <v>203</v>
      </c>
      <c r="I31" s="106"/>
      <c r="J31" s="102">
        <v>0</v>
      </c>
      <c r="K31" s="102">
        <v>0</v>
      </c>
      <c r="L31" s="102">
        <v>0</v>
      </c>
      <c r="M31" s="257"/>
    </row>
    <row r="32" spans="1:13" ht="31.5" x14ac:dyDescent="0.25">
      <c r="A32" s="228"/>
      <c r="B32" s="220"/>
      <c r="C32" s="224"/>
      <c r="D32" s="53" t="s">
        <v>96</v>
      </c>
      <c r="E32" s="53">
        <v>901</v>
      </c>
      <c r="F32" s="80" t="s">
        <v>128</v>
      </c>
      <c r="G32" s="53">
        <v>1</v>
      </c>
      <c r="H32" s="114" t="s">
        <v>203</v>
      </c>
      <c r="I32" s="106">
        <v>12021</v>
      </c>
      <c r="J32" s="102">
        <v>1305450</v>
      </c>
      <c r="K32" s="102">
        <v>1305450</v>
      </c>
      <c r="L32" s="102">
        <v>1305450</v>
      </c>
      <c r="M32" s="258"/>
    </row>
    <row r="33" spans="1:13" ht="31.5" x14ac:dyDescent="0.25">
      <c r="A33" s="228"/>
      <c r="B33" s="220"/>
      <c r="C33" s="224"/>
      <c r="D33" s="53" t="s">
        <v>96</v>
      </c>
      <c r="E33" s="53">
        <v>901</v>
      </c>
      <c r="F33" s="80" t="s">
        <v>128</v>
      </c>
      <c r="G33" s="53">
        <v>1</v>
      </c>
      <c r="H33" s="114" t="s">
        <v>203</v>
      </c>
      <c r="I33" s="106">
        <v>12022</v>
      </c>
      <c r="J33" s="102">
        <v>522180</v>
      </c>
      <c r="K33" s="102">
        <v>522180</v>
      </c>
      <c r="L33" s="102">
        <v>522180</v>
      </c>
      <c r="M33" s="258"/>
    </row>
    <row r="34" spans="1:13" ht="31.5" x14ac:dyDescent="0.25">
      <c r="A34" s="228"/>
      <c r="B34" s="220"/>
      <c r="C34" s="224"/>
      <c r="D34" s="53" t="s">
        <v>96</v>
      </c>
      <c r="E34" s="53">
        <v>901</v>
      </c>
      <c r="F34" s="80" t="s">
        <v>128</v>
      </c>
      <c r="G34" s="53">
        <v>1</v>
      </c>
      <c r="H34" s="114" t="s">
        <v>203</v>
      </c>
      <c r="I34" s="106">
        <v>12023</v>
      </c>
      <c r="J34" s="102">
        <v>200</v>
      </c>
      <c r="K34" s="102">
        <v>200</v>
      </c>
      <c r="L34" s="102">
        <v>200</v>
      </c>
      <c r="M34" s="258"/>
    </row>
    <row r="35" spans="1:13" ht="27" customHeight="1" x14ac:dyDescent="0.25">
      <c r="A35" s="228"/>
      <c r="B35" s="220"/>
      <c r="C35" s="224"/>
      <c r="D35" s="54" t="s">
        <v>16</v>
      </c>
      <c r="E35" s="54"/>
      <c r="F35" s="81"/>
      <c r="G35" s="54"/>
      <c r="H35" s="115"/>
      <c r="I35" s="116"/>
      <c r="J35" s="104">
        <f>J32+J33+J34</f>
        <v>1827830</v>
      </c>
      <c r="K35" s="104">
        <f>K32+K33+K34</f>
        <v>1827830</v>
      </c>
      <c r="L35" s="104">
        <f>L32+L33+L34</f>
        <v>1827830</v>
      </c>
      <c r="M35" s="259"/>
    </row>
    <row r="36" spans="1:13" ht="29.45" hidden="1" customHeight="1" x14ac:dyDescent="0.25">
      <c r="A36" s="211"/>
      <c r="B36" s="310"/>
      <c r="C36" s="68"/>
      <c r="D36" s="54"/>
      <c r="E36" s="54"/>
      <c r="F36" s="81"/>
      <c r="G36" s="54"/>
      <c r="H36" s="115"/>
      <c r="I36" s="116"/>
      <c r="J36" s="104"/>
      <c r="K36" s="104"/>
      <c r="L36" s="104"/>
      <c r="M36" s="171"/>
    </row>
    <row r="37" spans="1:13" ht="24" hidden="1" customHeight="1" x14ac:dyDescent="0.25">
      <c r="A37" s="212"/>
      <c r="B37" s="311"/>
      <c r="C37" s="68"/>
      <c r="D37" s="54"/>
      <c r="E37" s="54"/>
      <c r="F37" s="81"/>
      <c r="G37" s="54"/>
      <c r="H37" s="115"/>
      <c r="I37" s="116"/>
      <c r="J37" s="104"/>
      <c r="K37" s="104"/>
      <c r="L37" s="104"/>
      <c r="M37" s="171"/>
    </row>
    <row r="38" spans="1:13" ht="23.45" hidden="1" customHeight="1" x14ac:dyDescent="0.25">
      <c r="A38" s="213"/>
      <c r="B38" s="312"/>
      <c r="C38" s="68"/>
      <c r="D38" s="54"/>
      <c r="E38" s="54"/>
      <c r="F38" s="81"/>
      <c r="G38" s="54"/>
      <c r="H38" s="115"/>
      <c r="I38" s="116"/>
      <c r="J38" s="104"/>
      <c r="K38" s="104"/>
      <c r="L38" s="104"/>
      <c r="M38" s="171"/>
    </row>
    <row r="39" spans="1:13" ht="32.450000000000003" hidden="1" customHeight="1" x14ac:dyDescent="0.25">
      <c r="A39" s="211"/>
      <c r="B39" s="310"/>
      <c r="C39" s="68"/>
      <c r="D39" s="53" t="s">
        <v>154</v>
      </c>
      <c r="E39" s="54"/>
      <c r="F39" s="81"/>
      <c r="G39" s="54"/>
      <c r="H39" s="115"/>
      <c r="I39" s="116"/>
      <c r="J39" s="104"/>
      <c r="K39" s="104"/>
      <c r="L39" s="104"/>
      <c r="M39" s="171"/>
    </row>
    <row r="40" spans="1:13" ht="35.450000000000003" hidden="1" customHeight="1" x14ac:dyDescent="0.25">
      <c r="A40" s="212"/>
      <c r="B40" s="311"/>
      <c r="C40" s="68"/>
      <c r="D40" s="53" t="s">
        <v>96</v>
      </c>
      <c r="E40" s="54"/>
      <c r="F40" s="81"/>
      <c r="G40" s="54"/>
      <c r="H40" s="115"/>
      <c r="I40" s="116"/>
      <c r="J40" s="104"/>
      <c r="K40" s="104"/>
      <c r="L40" s="104"/>
      <c r="M40" s="171"/>
    </row>
    <row r="41" spans="1:13" s="173" customFormat="1" ht="43.9" hidden="1" customHeight="1" x14ac:dyDescent="0.25">
      <c r="A41" s="213"/>
      <c r="B41" s="312"/>
      <c r="C41" s="86"/>
      <c r="D41" s="54" t="s">
        <v>16</v>
      </c>
      <c r="E41" s="53"/>
      <c r="F41" s="80"/>
      <c r="G41" s="53"/>
      <c r="H41" s="114"/>
      <c r="I41" s="106"/>
      <c r="J41" s="102"/>
      <c r="K41" s="102"/>
      <c r="L41" s="102"/>
      <c r="M41" s="172"/>
    </row>
    <row r="42" spans="1:13" ht="31.5" x14ac:dyDescent="0.25">
      <c r="A42" s="228">
        <v>6</v>
      </c>
      <c r="B42" s="214" t="s">
        <v>105</v>
      </c>
      <c r="C42" s="217"/>
      <c r="D42" s="151" t="s">
        <v>154</v>
      </c>
      <c r="E42" s="151">
        <v>901</v>
      </c>
      <c r="F42" s="152" t="s">
        <v>128</v>
      </c>
      <c r="G42" s="151">
        <v>1</v>
      </c>
      <c r="H42" s="153" t="s">
        <v>131</v>
      </c>
      <c r="I42" s="154">
        <v>80710</v>
      </c>
      <c r="J42" s="155">
        <v>5482613</v>
      </c>
      <c r="K42" s="155">
        <v>5207398</v>
      </c>
      <c r="L42" s="155">
        <v>5207398</v>
      </c>
      <c r="M42" s="260">
        <v>4</v>
      </c>
    </row>
    <row r="43" spans="1:13" ht="31.5" x14ac:dyDescent="0.25">
      <c r="A43" s="228"/>
      <c r="B43" s="215"/>
      <c r="C43" s="218"/>
      <c r="D43" s="53" t="s">
        <v>96</v>
      </c>
      <c r="E43" s="53">
        <v>901</v>
      </c>
      <c r="F43" s="80" t="s">
        <v>128</v>
      </c>
      <c r="G43" s="53">
        <v>1</v>
      </c>
      <c r="H43" s="114" t="s">
        <v>131</v>
      </c>
      <c r="I43" s="106"/>
      <c r="J43" s="102">
        <v>0</v>
      </c>
      <c r="K43" s="102">
        <v>0</v>
      </c>
      <c r="L43" s="102">
        <v>0</v>
      </c>
      <c r="M43" s="250"/>
    </row>
    <row r="44" spans="1:13" ht="31.5" customHeight="1" x14ac:dyDescent="0.25">
      <c r="A44" s="228"/>
      <c r="B44" s="216"/>
      <c r="C44" s="219"/>
      <c r="D44" s="54" t="s">
        <v>16</v>
      </c>
      <c r="E44" s="54"/>
      <c r="F44" s="81"/>
      <c r="G44" s="54"/>
      <c r="H44" s="115"/>
      <c r="I44" s="116"/>
      <c r="J44" s="104">
        <f>J41+J42+J43</f>
        <v>5482613</v>
      </c>
      <c r="K44" s="104">
        <f>K41+K42+K43</f>
        <v>5207398</v>
      </c>
      <c r="L44" s="104">
        <f>L41+L42+L43</f>
        <v>5207398</v>
      </c>
      <c r="M44" s="251"/>
    </row>
    <row r="45" spans="1:13" ht="15.75" hidden="1" customHeight="1" x14ac:dyDescent="0.25">
      <c r="A45" s="97"/>
      <c r="B45" s="107"/>
      <c r="C45" s="69"/>
      <c r="D45" s="53" t="s">
        <v>10</v>
      </c>
      <c r="E45" s="53"/>
      <c r="F45" s="80"/>
      <c r="G45" s="53"/>
      <c r="H45" s="114"/>
      <c r="I45" s="106"/>
      <c r="J45" s="102"/>
      <c r="K45" s="102"/>
      <c r="L45" s="102"/>
      <c r="M45" s="90"/>
    </row>
    <row r="46" spans="1:13" ht="15.75" hidden="1" customHeight="1" x14ac:dyDescent="0.25">
      <c r="A46" s="97"/>
      <c r="B46" s="112" t="s">
        <v>108</v>
      </c>
      <c r="C46" s="113"/>
      <c r="D46" s="53"/>
      <c r="E46" s="53"/>
      <c r="F46" s="80"/>
      <c r="G46" s="53"/>
      <c r="H46" s="114"/>
      <c r="I46" s="106"/>
      <c r="J46" s="102"/>
      <c r="K46" s="102"/>
      <c r="L46" s="102"/>
      <c r="M46" s="91"/>
    </row>
    <row r="47" spans="1:13" ht="31.5" customHeight="1" x14ac:dyDescent="0.25">
      <c r="A47" s="228">
        <v>7</v>
      </c>
      <c r="B47" s="215" t="s">
        <v>108</v>
      </c>
      <c r="C47" s="218"/>
      <c r="D47" s="53" t="s">
        <v>154</v>
      </c>
      <c r="E47" s="53">
        <v>901</v>
      </c>
      <c r="F47" s="80" t="s">
        <v>128</v>
      </c>
      <c r="G47" s="53">
        <v>1</v>
      </c>
      <c r="H47" s="114" t="s">
        <v>205</v>
      </c>
      <c r="I47" s="106">
        <v>80930</v>
      </c>
      <c r="J47" s="166">
        <v>2635569.61</v>
      </c>
      <c r="K47" s="102">
        <v>1746560</v>
      </c>
      <c r="L47" s="102">
        <v>1746560</v>
      </c>
      <c r="M47" s="257"/>
    </row>
    <row r="48" spans="1:13" ht="31.5" x14ac:dyDescent="0.25">
      <c r="A48" s="228"/>
      <c r="B48" s="215"/>
      <c r="C48" s="218"/>
      <c r="D48" s="53" t="s">
        <v>96</v>
      </c>
      <c r="E48" s="53">
        <v>901</v>
      </c>
      <c r="F48" s="80" t="s">
        <v>128</v>
      </c>
      <c r="G48" s="53">
        <v>1</v>
      </c>
      <c r="H48" s="114" t="s">
        <v>205</v>
      </c>
      <c r="I48" s="106"/>
      <c r="J48" s="102">
        <v>0</v>
      </c>
      <c r="K48" s="102">
        <v>0</v>
      </c>
      <c r="L48" s="102">
        <v>0</v>
      </c>
      <c r="M48" s="259"/>
    </row>
    <row r="49" spans="1:13" ht="18.75" x14ac:dyDescent="0.25">
      <c r="A49" s="228"/>
      <c r="B49" s="215"/>
      <c r="C49" s="218"/>
      <c r="D49" s="54" t="s">
        <v>16</v>
      </c>
      <c r="E49" s="54"/>
      <c r="F49" s="81"/>
      <c r="G49" s="54"/>
      <c r="H49" s="115"/>
      <c r="I49" s="116"/>
      <c r="J49" s="104">
        <f>SUM(J47:J48)</f>
        <v>2635569.61</v>
      </c>
      <c r="K49" s="104">
        <f>SUM(K47:K48)</f>
        <v>1746560</v>
      </c>
      <c r="L49" s="104">
        <f>SUM(L47:L48)</f>
        <v>1746560</v>
      </c>
      <c r="M49" s="108"/>
    </row>
    <row r="50" spans="1:13" ht="31.5" x14ac:dyDescent="0.25">
      <c r="A50" s="228">
        <v>8</v>
      </c>
      <c r="B50" s="214" t="s">
        <v>109</v>
      </c>
      <c r="C50" s="68"/>
      <c r="D50" s="53" t="s">
        <v>154</v>
      </c>
      <c r="E50" s="53">
        <v>901</v>
      </c>
      <c r="F50" s="80" t="s">
        <v>128</v>
      </c>
      <c r="G50" s="53">
        <v>1</v>
      </c>
      <c r="H50" s="118" t="s">
        <v>206</v>
      </c>
      <c r="I50" s="106">
        <v>83360</v>
      </c>
      <c r="J50" s="102">
        <v>458000</v>
      </c>
      <c r="K50" s="102">
        <v>300000</v>
      </c>
      <c r="L50" s="102">
        <v>300000</v>
      </c>
      <c r="M50" s="256"/>
    </row>
    <row r="51" spans="1:13" ht="31.5" x14ac:dyDescent="0.25">
      <c r="A51" s="228"/>
      <c r="B51" s="215"/>
      <c r="C51" s="68"/>
      <c r="D51" s="62" t="s">
        <v>96</v>
      </c>
      <c r="E51" s="53">
        <v>901</v>
      </c>
      <c r="F51" s="80" t="s">
        <v>128</v>
      </c>
      <c r="G51" s="53">
        <v>1</v>
      </c>
      <c r="H51" s="118" t="s">
        <v>206</v>
      </c>
      <c r="I51" s="119"/>
      <c r="J51" s="102">
        <v>0</v>
      </c>
      <c r="K51" s="102">
        <v>0</v>
      </c>
      <c r="L51" s="102">
        <v>0</v>
      </c>
      <c r="M51" s="256"/>
    </row>
    <row r="52" spans="1:13" x14ac:dyDescent="0.25">
      <c r="A52" s="228"/>
      <c r="B52" s="216"/>
      <c r="C52" s="68"/>
      <c r="D52" s="54" t="s">
        <v>97</v>
      </c>
      <c r="E52" s="54"/>
      <c r="F52" s="81"/>
      <c r="G52" s="52"/>
      <c r="H52" s="120"/>
      <c r="I52" s="116"/>
      <c r="J52" s="104">
        <f>J50+J51</f>
        <v>458000</v>
      </c>
      <c r="K52" s="104">
        <f>K50+K51</f>
        <v>300000</v>
      </c>
      <c r="L52" s="104">
        <f>L50+L51</f>
        <v>300000</v>
      </c>
      <c r="M52" s="256"/>
    </row>
    <row r="53" spans="1:13" ht="26.45" customHeight="1" x14ac:dyDescent="0.25">
      <c r="A53" s="211">
        <v>9</v>
      </c>
      <c r="B53" s="214" t="s">
        <v>219</v>
      </c>
      <c r="C53" s="217"/>
      <c r="D53" s="53" t="s">
        <v>154</v>
      </c>
      <c r="E53" s="53">
        <v>901</v>
      </c>
      <c r="F53" s="80" t="s">
        <v>128</v>
      </c>
      <c r="G53" s="53">
        <v>1</v>
      </c>
      <c r="H53" s="118" t="s">
        <v>132</v>
      </c>
      <c r="I53" s="143">
        <v>83270</v>
      </c>
      <c r="J53" s="166">
        <v>317653.31</v>
      </c>
      <c r="K53" s="102">
        <v>0</v>
      </c>
      <c r="L53" s="102">
        <v>0</v>
      </c>
      <c r="M53" s="257"/>
    </row>
    <row r="54" spans="1:13" ht="28.15" customHeight="1" x14ac:dyDescent="0.25">
      <c r="A54" s="212"/>
      <c r="B54" s="215"/>
      <c r="C54" s="218"/>
      <c r="D54" s="62" t="s">
        <v>96</v>
      </c>
      <c r="E54" s="53">
        <v>901</v>
      </c>
      <c r="F54" s="80" t="s">
        <v>128</v>
      </c>
      <c r="G54" s="53">
        <v>1</v>
      </c>
      <c r="H54" s="118" t="s">
        <v>132</v>
      </c>
      <c r="I54" s="106"/>
      <c r="J54" s="102">
        <v>0</v>
      </c>
      <c r="K54" s="102">
        <v>0</v>
      </c>
      <c r="L54" s="102">
        <v>0</v>
      </c>
      <c r="M54" s="258"/>
    </row>
    <row r="55" spans="1:13" ht="24" customHeight="1" x14ac:dyDescent="0.25">
      <c r="A55" s="213"/>
      <c r="B55" s="216"/>
      <c r="C55" s="219"/>
      <c r="D55" s="54" t="s">
        <v>97</v>
      </c>
      <c r="E55" s="54"/>
      <c r="F55" s="81"/>
      <c r="G55" s="54"/>
      <c r="H55" s="115"/>
      <c r="I55" s="116"/>
      <c r="J55" s="104">
        <f>J53</f>
        <v>317653.31</v>
      </c>
      <c r="K55" s="104">
        <v>0</v>
      </c>
      <c r="L55" s="104">
        <v>0</v>
      </c>
      <c r="M55" s="259"/>
    </row>
    <row r="56" spans="1:13" ht="31.5" customHeight="1" x14ac:dyDescent="0.25">
      <c r="A56" s="228">
        <v>10</v>
      </c>
      <c r="B56" s="214" t="s">
        <v>110</v>
      </c>
      <c r="C56" s="217"/>
      <c r="D56" s="53" t="s">
        <v>154</v>
      </c>
      <c r="E56" s="53">
        <v>901</v>
      </c>
      <c r="F56" s="80" t="s">
        <v>128</v>
      </c>
      <c r="G56" s="53">
        <v>1</v>
      </c>
      <c r="H56" s="118" t="s">
        <v>133</v>
      </c>
      <c r="I56" s="106">
        <v>80720</v>
      </c>
      <c r="J56" s="166">
        <v>89369730.379999995</v>
      </c>
      <c r="K56" s="102">
        <v>69270124</v>
      </c>
      <c r="L56" s="102">
        <v>69270124</v>
      </c>
      <c r="M56" s="257"/>
    </row>
    <row r="57" spans="1:13" ht="31.5" x14ac:dyDescent="0.25">
      <c r="A57" s="228"/>
      <c r="B57" s="215"/>
      <c r="C57" s="218"/>
      <c r="D57" s="62" t="s">
        <v>96</v>
      </c>
      <c r="E57" s="53">
        <v>901</v>
      </c>
      <c r="F57" s="80" t="s">
        <v>128</v>
      </c>
      <c r="G57" s="53">
        <v>1</v>
      </c>
      <c r="H57" s="118" t="s">
        <v>133</v>
      </c>
      <c r="I57" s="119"/>
      <c r="J57" s="102">
        <v>0</v>
      </c>
      <c r="K57" s="102">
        <v>0</v>
      </c>
      <c r="L57" s="102">
        <v>0</v>
      </c>
      <c r="M57" s="258"/>
    </row>
    <row r="58" spans="1:13" x14ac:dyDescent="0.25">
      <c r="A58" s="228"/>
      <c r="B58" s="216"/>
      <c r="C58" s="219"/>
      <c r="D58" s="54" t="s">
        <v>97</v>
      </c>
      <c r="E58" s="54"/>
      <c r="F58" s="81"/>
      <c r="G58" s="52"/>
      <c r="H58" s="120"/>
      <c r="I58" s="116"/>
      <c r="J58" s="104">
        <f>J56+J57</f>
        <v>89369730.379999995</v>
      </c>
      <c r="K58" s="104">
        <f>K56+K57</f>
        <v>69270124</v>
      </c>
      <c r="L58" s="104">
        <f>L56+L57</f>
        <v>69270124</v>
      </c>
      <c r="M58" s="259"/>
    </row>
    <row r="59" spans="1:13" ht="31.5" x14ac:dyDescent="0.25">
      <c r="A59" s="228">
        <v>11</v>
      </c>
      <c r="B59" s="214" t="s">
        <v>162</v>
      </c>
      <c r="C59" s="217"/>
      <c r="D59" s="53" t="s">
        <v>154</v>
      </c>
      <c r="E59" s="53">
        <v>901</v>
      </c>
      <c r="F59" s="80" t="s">
        <v>128</v>
      </c>
      <c r="G59" s="53">
        <v>1</v>
      </c>
      <c r="H59" s="114" t="s">
        <v>134</v>
      </c>
      <c r="I59" s="106">
        <v>81410</v>
      </c>
      <c r="J59" s="102">
        <v>84000</v>
      </c>
      <c r="K59" s="102">
        <v>75000</v>
      </c>
      <c r="L59" s="102">
        <v>75000</v>
      </c>
      <c r="M59" s="257"/>
    </row>
    <row r="60" spans="1:13" ht="31.5" x14ac:dyDescent="0.25">
      <c r="A60" s="228"/>
      <c r="B60" s="215"/>
      <c r="C60" s="218"/>
      <c r="D60" s="53" t="s">
        <v>96</v>
      </c>
      <c r="E60" s="53">
        <v>901</v>
      </c>
      <c r="F60" s="80" t="s">
        <v>128</v>
      </c>
      <c r="G60" s="53">
        <v>1</v>
      </c>
      <c r="H60" s="114" t="s">
        <v>134</v>
      </c>
      <c r="I60" s="106"/>
      <c r="J60" s="102">
        <v>0</v>
      </c>
      <c r="K60" s="102">
        <v>0</v>
      </c>
      <c r="L60" s="102">
        <v>0</v>
      </c>
      <c r="M60" s="258"/>
    </row>
    <row r="61" spans="1:13" x14ac:dyDescent="0.25">
      <c r="A61" s="228"/>
      <c r="B61" s="216"/>
      <c r="C61" s="219"/>
      <c r="D61" s="54" t="s">
        <v>93</v>
      </c>
      <c r="E61" s="54"/>
      <c r="F61" s="81"/>
      <c r="G61" s="54"/>
      <c r="H61" s="115"/>
      <c r="I61" s="116"/>
      <c r="J61" s="104">
        <f>SUM(J59,J60)</f>
        <v>84000</v>
      </c>
      <c r="K61" s="104">
        <f>SUM(K59,K60)</f>
        <v>75000</v>
      </c>
      <c r="L61" s="104">
        <f>SUM(L59,L60)</f>
        <v>75000</v>
      </c>
      <c r="M61" s="259"/>
    </row>
    <row r="62" spans="1:13" ht="31.5" x14ac:dyDescent="0.25">
      <c r="A62" s="228">
        <v>12</v>
      </c>
      <c r="B62" s="220" t="s">
        <v>164</v>
      </c>
      <c r="C62" s="268"/>
      <c r="D62" s="53" t="s">
        <v>155</v>
      </c>
      <c r="E62" s="53">
        <v>901</v>
      </c>
      <c r="F62" s="80" t="s">
        <v>128</v>
      </c>
      <c r="G62" s="53">
        <v>1</v>
      </c>
      <c r="H62" s="114" t="s">
        <v>135</v>
      </c>
      <c r="I62" s="106"/>
      <c r="J62" s="103">
        <v>0</v>
      </c>
      <c r="K62" s="103">
        <v>0</v>
      </c>
      <c r="L62" s="103">
        <v>0</v>
      </c>
      <c r="M62" s="231"/>
    </row>
    <row r="63" spans="1:13" ht="31.5" x14ac:dyDescent="0.25">
      <c r="A63" s="228"/>
      <c r="B63" s="220"/>
      <c r="C63" s="268"/>
      <c r="D63" s="53" t="s">
        <v>96</v>
      </c>
      <c r="E63" s="53">
        <v>901</v>
      </c>
      <c r="F63" s="80" t="s">
        <v>128</v>
      </c>
      <c r="G63" s="53">
        <v>1</v>
      </c>
      <c r="H63" s="114" t="s">
        <v>135</v>
      </c>
      <c r="I63" s="106">
        <v>51180</v>
      </c>
      <c r="J63" s="103">
        <v>713225</v>
      </c>
      <c r="K63" s="103">
        <v>736315</v>
      </c>
      <c r="L63" s="103">
        <v>761330</v>
      </c>
      <c r="M63" s="232"/>
    </row>
    <row r="64" spans="1:13" x14ac:dyDescent="0.25">
      <c r="A64" s="228"/>
      <c r="B64" s="220"/>
      <c r="C64" s="268"/>
      <c r="D64" s="54" t="s">
        <v>93</v>
      </c>
      <c r="E64" s="54"/>
      <c r="F64" s="81"/>
      <c r="G64" s="54"/>
      <c r="H64" s="115"/>
      <c r="I64" s="116"/>
      <c r="J64" s="105">
        <f>SUM(J62,J63)</f>
        <v>713225</v>
      </c>
      <c r="K64" s="105">
        <f>SUM(K62,K63)</f>
        <v>736315</v>
      </c>
      <c r="L64" s="105">
        <f>SUM(L62,L63)</f>
        <v>761330</v>
      </c>
      <c r="M64" s="232"/>
    </row>
    <row r="65" spans="1:13" ht="43.5" customHeight="1" x14ac:dyDescent="0.25">
      <c r="A65" s="211">
        <v>13</v>
      </c>
      <c r="B65" s="313" t="s">
        <v>167</v>
      </c>
      <c r="C65" s="316"/>
      <c r="D65" s="53" t="s">
        <v>155</v>
      </c>
      <c r="E65" s="53">
        <v>901</v>
      </c>
      <c r="F65" s="80" t="s">
        <v>128</v>
      </c>
      <c r="G65" s="53">
        <v>1</v>
      </c>
      <c r="H65" s="114" t="s">
        <v>136</v>
      </c>
      <c r="I65" s="106"/>
      <c r="J65" s="103">
        <v>0</v>
      </c>
      <c r="K65" s="103">
        <v>0</v>
      </c>
      <c r="L65" s="103">
        <v>0</v>
      </c>
      <c r="M65" s="91"/>
    </row>
    <row r="66" spans="1:13" ht="58.5" customHeight="1" x14ac:dyDescent="0.25">
      <c r="A66" s="212"/>
      <c r="B66" s="314"/>
      <c r="C66" s="316"/>
      <c r="D66" s="53" t="s">
        <v>96</v>
      </c>
      <c r="E66" s="53">
        <v>901</v>
      </c>
      <c r="F66" s="80" t="s">
        <v>128</v>
      </c>
      <c r="G66" s="53">
        <v>1</v>
      </c>
      <c r="H66" s="114" t="s">
        <v>136</v>
      </c>
      <c r="I66" s="106">
        <v>16721</v>
      </c>
      <c r="J66" s="103">
        <v>1566540</v>
      </c>
      <c r="K66" s="103">
        <v>1566540</v>
      </c>
      <c r="L66" s="103">
        <v>1566540</v>
      </c>
      <c r="M66" s="91"/>
    </row>
    <row r="67" spans="1:13" ht="47.25" customHeight="1" x14ac:dyDescent="0.25">
      <c r="A67" s="213"/>
      <c r="B67" s="315"/>
      <c r="C67" s="317"/>
      <c r="D67" s="54" t="s">
        <v>93</v>
      </c>
      <c r="E67" s="54"/>
      <c r="F67" s="81"/>
      <c r="G67" s="54"/>
      <c r="H67" s="115"/>
      <c r="I67" s="116"/>
      <c r="J67" s="105">
        <f>SUM(J65+J66)</f>
        <v>1566540</v>
      </c>
      <c r="K67" s="105">
        <f>SUM(K65+K66)</f>
        <v>1566540</v>
      </c>
      <c r="L67" s="105">
        <f>SUM(L65+L66)</f>
        <v>1566540</v>
      </c>
      <c r="M67" s="91"/>
    </row>
    <row r="68" spans="1:13" ht="31.5" x14ac:dyDescent="0.25">
      <c r="A68" s="228">
        <v>14</v>
      </c>
      <c r="B68" s="214" t="s">
        <v>204</v>
      </c>
      <c r="C68" s="217"/>
      <c r="D68" s="53" t="s">
        <v>154</v>
      </c>
      <c r="E68" s="53">
        <v>901</v>
      </c>
      <c r="F68" s="80" t="s">
        <v>128</v>
      </c>
      <c r="G68" s="53">
        <v>1</v>
      </c>
      <c r="H68" s="114" t="s">
        <v>137</v>
      </c>
      <c r="I68" s="106">
        <v>83000</v>
      </c>
      <c r="J68" s="166">
        <v>698699.54</v>
      </c>
      <c r="K68" s="102">
        <v>2244086.89</v>
      </c>
      <c r="L68" s="102">
        <v>1782973.15</v>
      </c>
      <c r="M68" s="91"/>
    </row>
    <row r="69" spans="1:13" ht="31.5" x14ac:dyDescent="0.25">
      <c r="A69" s="228"/>
      <c r="B69" s="215"/>
      <c r="C69" s="218"/>
      <c r="D69" s="53" t="s">
        <v>96</v>
      </c>
      <c r="E69" s="53">
        <v>901</v>
      </c>
      <c r="F69" s="80" t="s">
        <v>128</v>
      </c>
      <c r="G69" s="53">
        <v>1</v>
      </c>
      <c r="H69" s="114" t="s">
        <v>137</v>
      </c>
      <c r="I69" s="106"/>
      <c r="J69" s="102">
        <v>0</v>
      </c>
      <c r="K69" s="102">
        <v>0</v>
      </c>
      <c r="L69" s="102">
        <v>0</v>
      </c>
      <c r="M69" s="255"/>
    </row>
    <row r="70" spans="1:13" x14ac:dyDescent="0.25">
      <c r="A70" s="228"/>
      <c r="B70" s="215"/>
      <c r="C70" s="218"/>
      <c r="D70" s="54" t="s">
        <v>16</v>
      </c>
      <c r="E70" s="54"/>
      <c r="F70" s="81"/>
      <c r="G70" s="54"/>
      <c r="H70" s="81"/>
      <c r="I70" s="54"/>
      <c r="J70" s="104">
        <f>SUM(J68:J69)</f>
        <v>698699.54</v>
      </c>
      <c r="K70" s="104">
        <f>SUM(K68:K69)</f>
        <v>2244086.89</v>
      </c>
      <c r="L70" s="104">
        <f>SUM(L68:L69)</f>
        <v>1782973.15</v>
      </c>
      <c r="M70" s="256"/>
    </row>
    <row r="71" spans="1:13" ht="31.5" x14ac:dyDescent="0.25">
      <c r="A71" s="228">
        <v>15</v>
      </c>
      <c r="B71" s="214" t="s">
        <v>223</v>
      </c>
      <c r="C71" s="217"/>
      <c r="D71" s="53" t="s">
        <v>154</v>
      </c>
      <c r="E71" s="53">
        <v>901</v>
      </c>
      <c r="F71" s="80" t="s">
        <v>128</v>
      </c>
      <c r="G71" s="53">
        <v>1</v>
      </c>
      <c r="H71" s="114" t="s">
        <v>224</v>
      </c>
      <c r="I71" s="106"/>
      <c r="J71" s="102"/>
      <c r="K71" s="102"/>
      <c r="L71" s="102"/>
      <c r="M71" s="91"/>
    </row>
    <row r="72" spans="1:13" ht="31.5" x14ac:dyDescent="0.25">
      <c r="A72" s="228"/>
      <c r="B72" s="215"/>
      <c r="C72" s="218"/>
      <c r="D72" s="53" t="s">
        <v>96</v>
      </c>
      <c r="E72" s="53">
        <v>901</v>
      </c>
      <c r="F72" s="80" t="s">
        <v>128</v>
      </c>
      <c r="G72" s="53">
        <v>1</v>
      </c>
      <c r="H72" s="114" t="s">
        <v>224</v>
      </c>
      <c r="I72" s="106" t="s">
        <v>225</v>
      </c>
      <c r="J72" s="102">
        <v>931289.69</v>
      </c>
      <c r="K72" s="102">
        <v>0</v>
      </c>
      <c r="L72" s="102">
        <v>0</v>
      </c>
      <c r="M72" s="255"/>
    </row>
    <row r="73" spans="1:13" x14ac:dyDescent="0.25">
      <c r="A73" s="228"/>
      <c r="B73" s="215"/>
      <c r="C73" s="218"/>
      <c r="D73" s="54" t="s">
        <v>16</v>
      </c>
      <c r="E73" s="54"/>
      <c r="F73" s="81"/>
      <c r="G73" s="54"/>
      <c r="H73" s="81"/>
      <c r="I73" s="54"/>
      <c r="J73" s="104">
        <f>SUM(J71:J72)</f>
        <v>931289.69</v>
      </c>
      <c r="K73" s="104">
        <f>SUM(K71:K72)</f>
        <v>0</v>
      </c>
      <c r="L73" s="104">
        <f>SUM(L71:L72)</f>
        <v>0</v>
      </c>
      <c r="M73" s="256"/>
    </row>
    <row r="74" spans="1:13" ht="31.5" x14ac:dyDescent="0.25">
      <c r="A74" s="228"/>
      <c r="B74" s="221" t="s">
        <v>100</v>
      </c>
      <c r="C74" s="321"/>
      <c r="D74" s="89" t="s">
        <v>155</v>
      </c>
      <c r="E74" s="76"/>
      <c r="F74" s="82"/>
      <c r="G74" s="76"/>
      <c r="H74" s="82"/>
      <c r="I74" s="76"/>
      <c r="J74" s="74">
        <f>J16+J20+J26+J31+J42+J47+J50+J53+J56+J59+J62+J65+J68+J25</f>
        <v>135488566.84</v>
      </c>
      <c r="K74" s="74">
        <f>K68+K65+K62+K59+K56+K53+K50+K47+K42+K31+K26+K20+K16+K25</f>
        <v>111836805.89</v>
      </c>
      <c r="L74" s="74">
        <f>L68+L65+L62+L59+L56+L53+L50+L47+L42+L31+L26+L20+L16+L25</f>
        <v>111465692.15000001</v>
      </c>
      <c r="M74" s="94"/>
    </row>
    <row r="75" spans="1:13" ht="31.5" x14ac:dyDescent="0.25">
      <c r="A75" s="228"/>
      <c r="B75" s="222"/>
      <c r="C75" s="321"/>
      <c r="D75" s="70" t="s">
        <v>96</v>
      </c>
      <c r="E75" s="76"/>
      <c r="F75" s="82"/>
      <c r="G75" s="76"/>
      <c r="H75" s="82"/>
      <c r="I75" s="76"/>
      <c r="J75" s="74">
        <f>J27+J32+J54+J63+J66+J33+J34+J72</f>
        <v>5141913.6899999995</v>
      </c>
      <c r="K75" s="74">
        <f>K69+K66+K63+K60+K57+K54+K51+K48+K43+K32+K27+K21+K17+K33+K34</f>
        <v>4136950</v>
      </c>
      <c r="L75" s="74">
        <f>L69+L66+L63+L60+L57+L54+L51+L48+L43+L32+L27+L21+L17+L33+L34</f>
        <v>4161267</v>
      </c>
      <c r="M75" s="93"/>
    </row>
    <row r="76" spans="1:13" ht="31.5" x14ac:dyDescent="0.25">
      <c r="A76" s="228"/>
      <c r="B76" s="223"/>
      <c r="C76" s="321"/>
      <c r="D76" s="65" t="s">
        <v>190</v>
      </c>
      <c r="E76" s="65"/>
      <c r="F76" s="83"/>
      <c r="G76" s="65"/>
      <c r="H76" s="83"/>
      <c r="I76" s="65"/>
      <c r="J76" s="75">
        <f>J18+J22+J28+J35+J44+J49+J52+J55+J58+J61+J64+J67+J70+J25+J73</f>
        <v>140630480.53</v>
      </c>
      <c r="K76" s="75">
        <f>SUM(K74:K75)</f>
        <v>115973755.89</v>
      </c>
      <c r="L76" s="75">
        <f>SUM(L74:L75)</f>
        <v>115626959.15000001</v>
      </c>
      <c r="M76" s="93"/>
    </row>
    <row r="77" spans="1:13" ht="15.75" hidden="1" customHeight="1" x14ac:dyDescent="0.25">
      <c r="A77" s="97"/>
      <c r="B77" s="229" t="s">
        <v>191</v>
      </c>
      <c r="C77" s="254" t="s">
        <v>121</v>
      </c>
      <c r="D77" s="71" t="s">
        <v>10</v>
      </c>
      <c r="E77" s="71"/>
      <c r="F77" s="84"/>
      <c r="G77" s="71"/>
      <c r="H77" s="84"/>
      <c r="I77" s="71"/>
      <c r="J77" s="56" t="e">
        <f>J84+J102+#REF!</f>
        <v>#REF!</v>
      </c>
      <c r="K77" s="72" t="e">
        <f>K84+K102+#REF!</f>
        <v>#REF!</v>
      </c>
      <c r="L77" s="72" t="e">
        <f>L84+L102+#REF!</f>
        <v>#REF!</v>
      </c>
      <c r="M77" s="95"/>
    </row>
    <row r="78" spans="1:13" ht="18.75" x14ac:dyDescent="0.25">
      <c r="A78" s="328">
        <v>2</v>
      </c>
      <c r="B78" s="230"/>
      <c r="C78" s="254"/>
      <c r="D78" s="299"/>
      <c r="E78" s="300"/>
      <c r="F78" s="300"/>
      <c r="G78" s="300"/>
      <c r="H78" s="300"/>
      <c r="I78" s="300"/>
      <c r="J78" s="301"/>
      <c r="K78" s="301"/>
      <c r="L78" s="302"/>
      <c r="M78" s="95"/>
    </row>
    <row r="79" spans="1:13" ht="18.75" x14ac:dyDescent="0.25">
      <c r="A79" s="328"/>
      <c r="B79" s="230"/>
      <c r="C79" s="254"/>
      <c r="D79" s="303"/>
      <c r="E79" s="304"/>
      <c r="F79" s="304"/>
      <c r="G79" s="304"/>
      <c r="H79" s="304"/>
      <c r="I79" s="304"/>
      <c r="J79" s="305"/>
      <c r="K79" s="305"/>
      <c r="L79" s="306"/>
      <c r="M79" s="95"/>
    </row>
    <row r="80" spans="1:13" ht="87" customHeight="1" x14ac:dyDescent="0.25">
      <c r="A80" s="328"/>
      <c r="B80" s="230"/>
      <c r="C80" s="254"/>
      <c r="D80" s="307"/>
      <c r="E80" s="308"/>
      <c r="F80" s="308"/>
      <c r="G80" s="308"/>
      <c r="H80" s="308"/>
      <c r="I80" s="308"/>
      <c r="J80" s="308"/>
      <c r="K80" s="308"/>
      <c r="L80" s="309"/>
      <c r="M80" s="96"/>
    </row>
    <row r="81" spans="1:13" ht="31.5" customHeight="1" x14ac:dyDescent="0.25">
      <c r="A81" s="228">
        <v>1</v>
      </c>
      <c r="B81" s="214" t="s">
        <v>161</v>
      </c>
      <c r="C81" s="100"/>
      <c r="D81" s="53" t="s">
        <v>155</v>
      </c>
      <c r="E81" s="53">
        <v>901</v>
      </c>
      <c r="F81" s="80" t="s">
        <v>128</v>
      </c>
      <c r="G81" s="106">
        <v>2</v>
      </c>
      <c r="H81" s="118" t="s">
        <v>138</v>
      </c>
      <c r="I81" s="106">
        <v>81110</v>
      </c>
      <c r="J81" s="102">
        <v>27000</v>
      </c>
      <c r="K81" s="102">
        <v>27000</v>
      </c>
      <c r="L81" s="102">
        <v>27000</v>
      </c>
      <c r="M81" s="108"/>
    </row>
    <row r="82" spans="1:13" ht="31.5" customHeight="1" x14ac:dyDescent="0.25">
      <c r="A82" s="228"/>
      <c r="B82" s="215"/>
      <c r="C82" s="100"/>
      <c r="D82" s="53" t="s">
        <v>96</v>
      </c>
      <c r="E82" s="53">
        <v>901</v>
      </c>
      <c r="F82" s="80" t="s">
        <v>128</v>
      </c>
      <c r="G82" s="106">
        <v>2</v>
      </c>
      <c r="H82" s="118" t="s">
        <v>138</v>
      </c>
      <c r="I82" s="122"/>
      <c r="J82" s="104"/>
      <c r="K82" s="104"/>
      <c r="L82" s="104"/>
      <c r="M82" s="108"/>
    </row>
    <row r="83" spans="1:13" ht="31.5" customHeight="1" x14ac:dyDescent="0.25">
      <c r="A83" s="228"/>
      <c r="B83" s="216"/>
      <c r="C83" s="100"/>
      <c r="D83" s="54" t="s">
        <v>93</v>
      </c>
      <c r="E83" s="54"/>
      <c r="F83" s="81"/>
      <c r="G83" s="116"/>
      <c r="H83" s="115"/>
      <c r="I83" s="116"/>
      <c r="J83" s="104">
        <f>SUM(J81,J82)</f>
        <v>27000</v>
      </c>
      <c r="K83" s="104">
        <f>SUM(K81,K82)</f>
        <v>27000</v>
      </c>
      <c r="L83" s="104">
        <f>L81</f>
        <v>27000</v>
      </c>
      <c r="M83" s="108"/>
    </row>
    <row r="84" spans="1:13" ht="33" customHeight="1" x14ac:dyDescent="0.25">
      <c r="A84" s="228">
        <v>2</v>
      </c>
      <c r="B84" s="220" t="s">
        <v>112</v>
      </c>
      <c r="C84" s="224"/>
      <c r="D84" s="53" t="s">
        <v>155</v>
      </c>
      <c r="E84" s="53">
        <v>901</v>
      </c>
      <c r="F84" s="80" t="s">
        <v>128</v>
      </c>
      <c r="G84" s="106">
        <v>2</v>
      </c>
      <c r="H84" s="114" t="s">
        <v>139</v>
      </c>
      <c r="I84" s="106">
        <v>80700</v>
      </c>
      <c r="J84" s="166">
        <v>3589976</v>
      </c>
      <c r="K84" s="102">
        <v>2999200</v>
      </c>
      <c r="L84" s="102">
        <v>2999200</v>
      </c>
      <c r="M84" s="244"/>
    </row>
    <row r="85" spans="1:13" ht="33.75" customHeight="1" x14ac:dyDescent="0.25">
      <c r="A85" s="228"/>
      <c r="B85" s="220"/>
      <c r="C85" s="224"/>
      <c r="D85" s="53" t="s">
        <v>96</v>
      </c>
      <c r="E85" s="53">
        <v>901</v>
      </c>
      <c r="F85" s="80" t="s">
        <v>128</v>
      </c>
      <c r="G85" s="106">
        <v>2</v>
      </c>
      <c r="H85" s="114" t="s">
        <v>139</v>
      </c>
      <c r="I85" s="106"/>
      <c r="J85" s="102"/>
      <c r="K85" s="102"/>
      <c r="L85" s="102"/>
      <c r="M85" s="250"/>
    </row>
    <row r="86" spans="1:13" ht="14.25" customHeight="1" x14ac:dyDescent="0.25">
      <c r="A86" s="228"/>
      <c r="B86" s="220"/>
      <c r="C86" s="224"/>
      <c r="D86" s="54" t="s">
        <v>16</v>
      </c>
      <c r="E86" s="54"/>
      <c r="F86" s="81"/>
      <c r="G86" s="116"/>
      <c r="H86" s="115"/>
      <c r="I86" s="116"/>
      <c r="J86" s="104">
        <f>SUM(J84:J85)</f>
        <v>3589976</v>
      </c>
      <c r="K86" s="104">
        <f>SUM(K84:K85)</f>
        <v>2999200</v>
      </c>
      <c r="L86" s="104">
        <f>SUM(L84:L85)</f>
        <v>2999200</v>
      </c>
      <c r="M86" s="251"/>
    </row>
    <row r="87" spans="1:13" ht="30.75" customHeight="1" x14ac:dyDescent="0.25">
      <c r="A87" s="228">
        <v>3</v>
      </c>
      <c r="B87" s="220" t="s">
        <v>165</v>
      </c>
      <c r="C87" s="224"/>
      <c r="D87" s="53" t="s">
        <v>155</v>
      </c>
      <c r="E87" s="53">
        <v>901</v>
      </c>
      <c r="F87" s="80" t="s">
        <v>128</v>
      </c>
      <c r="G87" s="106">
        <v>2</v>
      </c>
      <c r="H87" s="114" t="s">
        <v>140</v>
      </c>
      <c r="I87" s="106"/>
      <c r="J87" s="102"/>
      <c r="K87" s="102"/>
      <c r="L87" s="102"/>
      <c r="M87" s="231"/>
    </row>
    <row r="88" spans="1:13" ht="31.5" customHeight="1" x14ac:dyDescent="0.25">
      <c r="A88" s="228"/>
      <c r="B88" s="220"/>
      <c r="C88" s="224"/>
      <c r="D88" s="53" t="s">
        <v>96</v>
      </c>
      <c r="E88" s="53">
        <v>901</v>
      </c>
      <c r="F88" s="80" t="s">
        <v>128</v>
      </c>
      <c r="G88" s="106">
        <v>2</v>
      </c>
      <c r="H88" s="114" t="s">
        <v>140</v>
      </c>
      <c r="I88" s="106">
        <v>12510</v>
      </c>
      <c r="J88" s="102">
        <v>114968.79</v>
      </c>
      <c r="K88" s="102">
        <v>65368.6</v>
      </c>
      <c r="L88" s="102">
        <v>52294.879999999997</v>
      </c>
      <c r="M88" s="252"/>
    </row>
    <row r="89" spans="1:13" ht="21" customHeight="1" x14ac:dyDescent="0.25">
      <c r="A89" s="228"/>
      <c r="B89" s="220"/>
      <c r="C89" s="224"/>
      <c r="D89" s="54" t="s">
        <v>16</v>
      </c>
      <c r="E89" s="54"/>
      <c r="F89" s="81"/>
      <c r="G89" s="116"/>
      <c r="H89" s="115"/>
      <c r="I89" s="116"/>
      <c r="J89" s="104">
        <f>SUM(J87:J88)</f>
        <v>114968.79</v>
      </c>
      <c r="K89" s="104">
        <f>SUM(K87:K88)</f>
        <v>65368.6</v>
      </c>
      <c r="L89" s="104">
        <f>SUM(L87:L88)</f>
        <v>52294.879999999997</v>
      </c>
      <c r="M89" s="253"/>
    </row>
    <row r="90" spans="1:13" ht="18" customHeight="1" x14ac:dyDescent="0.25">
      <c r="A90" s="228">
        <v>4</v>
      </c>
      <c r="B90" s="220" t="s">
        <v>111</v>
      </c>
      <c r="C90" s="224"/>
      <c r="D90" s="53" t="s">
        <v>155</v>
      </c>
      <c r="E90" s="53">
        <v>901</v>
      </c>
      <c r="F90" s="80" t="s">
        <v>128</v>
      </c>
      <c r="G90" s="106">
        <v>2</v>
      </c>
      <c r="H90" s="114" t="s">
        <v>141</v>
      </c>
      <c r="I90" s="106">
        <v>81630</v>
      </c>
      <c r="J90" s="166">
        <v>9500000</v>
      </c>
      <c r="K90" s="102">
        <v>4000000</v>
      </c>
      <c r="L90" s="102">
        <v>4000000</v>
      </c>
      <c r="M90" s="231"/>
    </row>
    <row r="91" spans="1:13" ht="31.5" customHeight="1" x14ac:dyDescent="0.25">
      <c r="A91" s="228"/>
      <c r="B91" s="220"/>
      <c r="C91" s="224"/>
      <c r="D91" s="53" t="s">
        <v>96</v>
      </c>
      <c r="E91" s="53">
        <v>901</v>
      </c>
      <c r="F91" s="80" t="s">
        <v>128</v>
      </c>
      <c r="G91" s="106">
        <v>2</v>
      </c>
      <c r="H91" s="114" t="s">
        <v>141</v>
      </c>
      <c r="I91" s="106"/>
      <c r="J91" s="102"/>
      <c r="K91" s="102"/>
      <c r="L91" s="102"/>
      <c r="M91" s="252"/>
    </row>
    <row r="92" spans="1:13" ht="14.25" customHeight="1" x14ac:dyDescent="0.25">
      <c r="A92" s="228"/>
      <c r="B92" s="220"/>
      <c r="C92" s="224"/>
      <c r="D92" s="54" t="s">
        <v>16</v>
      </c>
      <c r="E92" s="54"/>
      <c r="F92" s="81"/>
      <c r="G92" s="116"/>
      <c r="H92" s="115"/>
      <c r="I92" s="116"/>
      <c r="J92" s="104">
        <f>SUM(J90:J91)</f>
        <v>9500000</v>
      </c>
      <c r="K92" s="104">
        <f>SUM(K90:K91)</f>
        <v>4000000</v>
      </c>
      <c r="L92" s="104">
        <f>SUM(L90:L91)</f>
        <v>4000000</v>
      </c>
      <c r="M92" s="253"/>
    </row>
    <row r="93" spans="1:13" ht="34.5" hidden="1" customHeight="1" x14ac:dyDescent="0.25">
      <c r="A93" s="228">
        <v>4</v>
      </c>
      <c r="B93" s="220"/>
      <c r="C93" s="68"/>
      <c r="D93" s="53" t="s">
        <v>96</v>
      </c>
      <c r="E93" s="53">
        <v>901</v>
      </c>
      <c r="F93" s="80" t="s">
        <v>128</v>
      </c>
      <c r="G93" s="106">
        <v>2</v>
      </c>
      <c r="H93" s="114" t="s">
        <v>131</v>
      </c>
      <c r="I93" s="106"/>
      <c r="J93" s="102">
        <v>0</v>
      </c>
      <c r="K93" s="102">
        <v>0</v>
      </c>
      <c r="L93" s="102">
        <v>0</v>
      </c>
      <c r="M93" s="91"/>
    </row>
    <row r="94" spans="1:13" ht="31.5" hidden="1" x14ac:dyDescent="0.25">
      <c r="A94" s="228"/>
      <c r="B94" s="220"/>
      <c r="C94" s="217"/>
      <c r="D94" s="53" t="s">
        <v>155</v>
      </c>
      <c r="E94" s="53">
        <v>901</v>
      </c>
      <c r="F94" s="80" t="s">
        <v>128</v>
      </c>
      <c r="G94" s="106">
        <v>2</v>
      </c>
      <c r="H94" s="114" t="s">
        <v>131</v>
      </c>
      <c r="I94" s="106">
        <v>81650</v>
      </c>
      <c r="J94" s="102"/>
      <c r="K94" s="102">
        <v>0</v>
      </c>
      <c r="L94" s="102">
        <v>0</v>
      </c>
      <c r="M94" s="231"/>
    </row>
    <row r="95" spans="1:13" hidden="1" x14ac:dyDescent="0.25">
      <c r="A95" s="228"/>
      <c r="B95" s="220"/>
      <c r="C95" s="219"/>
      <c r="D95" s="54" t="s">
        <v>16</v>
      </c>
      <c r="E95" s="54"/>
      <c r="F95" s="81"/>
      <c r="G95" s="116"/>
      <c r="H95" s="115"/>
      <c r="I95" s="116"/>
      <c r="J95" s="104">
        <f>SUM(J94,J93)</f>
        <v>0</v>
      </c>
      <c r="K95" s="104">
        <f>SUM(K94,K93)</f>
        <v>0</v>
      </c>
      <c r="L95" s="104">
        <f>SUM(L94,L93)</f>
        <v>0</v>
      </c>
      <c r="M95" s="259"/>
    </row>
    <row r="96" spans="1:13" ht="31.5" x14ac:dyDescent="0.25">
      <c r="A96" s="211">
        <v>5</v>
      </c>
      <c r="B96" s="214" t="s">
        <v>226</v>
      </c>
      <c r="C96" s="217"/>
      <c r="D96" s="53" t="s">
        <v>155</v>
      </c>
      <c r="E96" s="53">
        <v>901</v>
      </c>
      <c r="F96" s="80" t="s">
        <v>128</v>
      </c>
      <c r="G96" s="106">
        <v>2</v>
      </c>
      <c r="H96" s="114" t="s">
        <v>141</v>
      </c>
      <c r="I96" s="106">
        <v>81650</v>
      </c>
      <c r="J96" s="166">
        <v>516250</v>
      </c>
      <c r="K96" s="102">
        <v>0</v>
      </c>
      <c r="L96" s="102">
        <v>0</v>
      </c>
      <c r="M96" s="174"/>
    </row>
    <row r="97" spans="1:13" ht="31.5" x14ac:dyDescent="0.25">
      <c r="A97" s="212"/>
      <c r="B97" s="215"/>
      <c r="C97" s="218"/>
      <c r="D97" s="53" t="s">
        <v>96</v>
      </c>
      <c r="E97" s="53">
        <v>901</v>
      </c>
      <c r="F97" s="80" t="s">
        <v>128</v>
      </c>
      <c r="G97" s="106">
        <v>2</v>
      </c>
      <c r="H97" s="114" t="s">
        <v>141</v>
      </c>
      <c r="I97" s="106"/>
      <c r="J97" s="102"/>
      <c r="K97" s="102"/>
      <c r="L97" s="102"/>
      <c r="M97" s="174"/>
    </row>
    <row r="98" spans="1:13" ht="18.75" x14ac:dyDescent="0.25">
      <c r="A98" s="213"/>
      <c r="B98" s="216"/>
      <c r="C98" s="219"/>
      <c r="D98" s="54" t="s">
        <v>16</v>
      </c>
      <c r="E98" s="54"/>
      <c r="F98" s="81"/>
      <c r="G98" s="116"/>
      <c r="H98" s="115"/>
      <c r="I98" s="116"/>
      <c r="J98" s="104">
        <f>SUM(J96:J97)</f>
        <v>516250</v>
      </c>
      <c r="K98" s="104">
        <f>SUM(K96:K97)</f>
        <v>0</v>
      </c>
      <c r="L98" s="104">
        <f>SUM(L96:L97)</f>
        <v>0</v>
      </c>
      <c r="M98" s="174"/>
    </row>
    <row r="99" spans="1:13" ht="31.5" x14ac:dyDescent="0.25">
      <c r="A99" s="211">
        <v>6</v>
      </c>
      <c r="B99" s="214" t="s">
        <v>227</v>
      </c>
      <c r="C99" s="217"/>
      <c r="D99" s="53" t="s">
        <v>155</v>
      </c>
      <c r="E99" s="53">
        <v>901</v>
      </c>
      <c r="F99" s="80" t="s">
        <v>128</v>
      </c>
      <c r="G99" s="106">
        <v>2</v>
      </c>
      <c r="H99" s="114" t="s">
        <v>141</v>
      </c>
      <c r="I99" s="106">
        <v>18540</v>
      </c>
      <c r="J99" s="102">
        <v>0</v>
      </c>
      <c r="K99" s="102">
        <v>0</v>
      </c>
      <c r="L99" s="102">
        <v>0</v>
      </c>
      <c r="M99" s="174"/>
    </row>
    <row r="100" spans="1:13" ht="31.5" x14ac:dyDescent="0.25">
      <c r="A100" s="212"/>
      <c r="B100" s="215"/>
      <c r="C100" s="218"/>
      <c r="D100" s="53" t="s">
        <v>96</v>
      </c>
      <c r="E100" s="53">
        <v>901</v>
      </c>
      <c r="F100" s="80" t="s">
        <v>128</v>
      </c>
      <c r="G100" s="106">
        <v>2</v>
      </c>
      <c r="H100" s="114" t="s">
        <v>141</v>
      </c>
      <c r="I100" s="106">
        <v>18540</v>
      </c>
      <c r="J100" s="102">
        <v>10555000</v>
      </c>
      <c r="K100" s="102">
        <v>0</v>
      </c>
      <c r="L100" s="102">
        <v>0</v>
      </c>
      <c r="M100" s="174"/>
    </row>
    <row r="101" spans="1:13" ht="18.75" x14ac:dyDescent="0.25">
      <c r="A101" s="213"/>
      <c r="B101" s="216"/>
      <c r="C101" s="219"/>
      <c r="D101" s="54" t="s">
        <v>16</v>
      </c>
      <c r="E101" s="54"/>
      <c r="F101" s="81"/>
      <c r="G101" s="116"/>
      <c r="H101" s="115"/>
      <c r="I101" s="116"/>
      <c r="J101" s="104">
        <f>SUM(J99:J100)</f>
        <v>10555000</v>
      </c>
      <c r="K101" s="104">
        <f>SUM(K99:K100)</f>
        <v>0</v>
      </c>
      <c r="L101" s="104">
        <f>SUM(L99:L100)</f>
        <v>0</v>
      </c>
      <c r="M101" s="174"/>
    </row>
    <row r="102" spans="1:13" ht="36" customHeight="1" x14ac:dyDescent="0.25">
      <c r="A102" s="228">
        <v>7</v>
      </c>
      <c r="B102" s="214" t="s">
        <v>198</v>
      </c>
      <c r="C102" s="217"/>
      <c r="D102" s="53" t="s">
        <v>155</v>
      </c>
      <c r="E102" s="53">
        <v>901</v>
      </c>
      <c r="F102" s="80" t="s">
        <v>128</v>
      </c>
      <c r="G102" s="106">
        <v>2</v>
      </c>
      <c r="H102" s="114" t="s">
        <v>142</v>
      </c>
      <c r="I102" s="106">
        <v>81610</v>
      </c>
      <c r="J102" s="102">
        <v>26142996.379999999</v>
      </c>
      <c r="K102" s="169">
        <v>26213782.16</v>
      </c>
      <c r="L102" s="169">
        <v>26256506.120000001</v>
      </c>
      <c r="M102" s="244"/>
    </row>
    <row r="103" spans="1:13" ht="31.5" customHeight="1" x14ac:dyDescent="0.25">
      <c r="A103" s="228"/>
      <c r="B103" s="215"/>
      <c r="C103" s="218"/>
      <c r="D103" s="53" t="s">
        <v>96</v>
      </c>
      <c r="E103" s="53">
        <v>901</v>
      </c>
      <c r="F103" s="80" t="s">
        <v>128</v>
      </c>
      <c r="G103" s="106">
        <v>2</v>
      </c>
      <c r="H103" s="114" t="s">
        <v>142</v>
      </c>
      <c r="I103" s="106"/>
      <c r="J103" s="102"/>
      <c r="K103" s="102"/>
      <c r="L103" s="102"/>
      <c r="M103" s="250"/>
    </row>
    <row r="104" spans="1:13" ht="21.75" customHeight="1" x14ac:dyDescent="0.25">
      <c r="A104" s="228"/>
      <c r="B104" s="216"/>
      <c r="C104" s="219"/>
      <c r="D104" s="54" t="s">
        <v>16</v>
      </c>
      <c r="E104" s="54"/>
      <c r="F104" s="81"/>
      <c r="G104" s="116"/>
      <c r="H104" s="115"/>
      <c r="I104" s="116"/>
      <c r="J104" s="104">
        <f>SUM(J102:J103)</f>
        <v>26142996.379999999</v>
      </c>
      <c r="K104" s="104">
        <f>SUM(K102:K103)</f>
        <v>26213782.16</v>
      </c>
      <c r="L104" s="104">
        <f>SUM(L102:L103)</f>
        <v>26256506.120000001</v>
      </c>
      <c r="M104" s="251"/>
    </row>
    <row r="105" spans="1:13" ht="33.75" customHeight="1" x14ac:dyDescent="0.25">
      <c r="A105" s="228">
        <v>8</v>
      </c>
      <c r="B105" s="214" t="s">
        <v>207</v>
      </c>
      <c r="C105" s="217"/>
      <c r="D105" s="53" t="s">
        <v>155</v>
      </c>
      <c r="E105" s="53">
        <v>901</v>
      </c>
      <c r="F105" s="80" t="s">
        <v>128</v>
      </c>
      <c r="G105" s="106">
        <v>2</v>
      </c>
      <c r="H105" s="114" t="s">
        <v>142</v>
      </c>
      <c r="I105" s="106"/>
      <c r="J105" s="102">
        <v>3027549</v>
      </c>
      <c r="K105" s="102">
        <v>943407.84</v>
      </c>
      <c r="L105" s="102">
        <v>471703.88</v>
      </c>
      <c r="M105" s="244"/>
    </row>
    <row r="106" spans="1:13" ht="31.5" customHeight="1" x14ac:dyDescent="0.25">
      <c r="A106" s="228"/>
      <c r="B106" s="215"/>
      <c r="C106" s="218"/>
      <c r="D106" s="53" t="s">
        <v>96</v>
      </c>
      <c r="E106" s="53">
        <v>901</v>
      </c>
      <c r="F106" s="80" t="s">
        <v>128</v>
      </c>
      <c r="G106" s="106">
        <v>2</v>
      </c>
      <c r="H106" s="114" t="s">
        <v>142</v>
      </c>
      <c r="I106" s="106" t="s">
        <v>222</v>
      </c>
      <c r="J106" s="102">
        <v>40223139</v>
      </c>
      <c r="K106" s="102">
        <v>12533847</v>
      </c>
      <c r="L106" s="102">
        <v>6266923</v>
      </c>
      <c r="M106" s="250"/>
    </row>
    <row r="107" spans="1:13" ht="17.25" customHeight="1" x14ac:dyDescent="0.25">
      <c r="A107" s="228"/>
      <c r="B107" s="216"/>
      <c r="C107" s="219"/>
      <c r="D107" s="54" t="s">
        <v>16</v>
      </c>
      <c r="E107" s="54"/>
      <c r="F107" s="81"/>
      <c r="G107" s="116"/>
      <c r="H107" s="115"/>
      <c r="I107" s="116"/>
      <c r="J107" s="104">
        <f>SUM(J105:J106)</f>
        <v>43250688</v>
      </c>
      <c r="K107" s="104">
        <f>SUM(K105:K106)</f>
        <v>13477254.84</v>
      </c>
      <c r="L107" s="104">
        <f>SUM(L105:L106)</f>
        <v>6738626.8799999999</v>
      </c>
      <c r="M107" s="251"/>
    </row>
    <row r="108" spans="1:13" ht="28.5" customHeight="1" x14ac:dyDescent="0.25">
      <c r="A108" s="228">
        <v>9</v>
      </c>
      <c r="B108" s="220" t="s">
        <v>113</v>
      </c>
      <c r="C108" s="217"/>
      <c r="D108" s="53" t="s">
        <v>155</v>
      </c>
      <c r="E108" s="53">
        <v>901</v>
      </c>
      <c r="F108" s="80" t="s">
        <v>128</v>
      </c>
      <c r="G108" s="106">
        <v>2</v>
      </c>
      <c r="H108" s="114" t="s">
        <v>143</v>
      </c>
      <c r="I108" s="106"/>
      <c r="J108" s="102"/>
      <c r="K108" s="102"/>
      <c r="L108" s="102"/>
      <c r="M108" s="232"/>
    </row>
    <row r="109" spans="1:13" ht="30" customHeight="1" x14ac:dyDescent="0.25">
      <c r="A109" s="228"/>
      <c r="B109" s="220"/>
      <c r="C109" s="218"/>
      <c r="D109" s="53" t="s">
        <v>96</v>
      </c>
      <c r="E109" s="53">
        <v>901</v>
      </c>
      <c r="F109" s="80" t="s">
        <v>128</v>
      </c>
      <c r="G109" s="106">
        <v>2</v>
      </c>
      <c r="H109" s="114" t="s">
        <v>143</v>
      </c>
      <c r="I109" s="106">
        <v>17900</v>
      </c>
      <c r="J109" s="102">
        <v>391635</v>
      </c>
      <c r="K109" s="102">
        <v>391635</v>
      </c>
      <c r="L109" s="102">
        <v>391635</v>
      </c>
      <c r="M109" s="252"/>
    </row>
    <row r="110" spans="1:13" ht="15.75" customHeight="1" x14ac:dyDescent="0.25">
      <c r="A110" s="228"/>
      <c r="B110" s="220"/>
      <c r="C110" s="219"/>
      <c r="D110" s="54" t="s">
        <v>16</v>
      </c>
      <c r="E110" s="54"/>
      <c r="F110" s="81"/>
      <c r="G110" s="116"/>
      <c r="H110" s="115"/>
      <c r="I110" s="116"/>
      <c r="J110" s="104">
        <f>SUM(J109,J108)</f>
        <v>391635</v>
      </c>
      <c r="K110" s="104">
        <f>SUM(K109,K108)</f>
        <v>391635</v>
      </c>
      <c r="L110" s="104">
        <f>SUM(L109,L108)</f>
        <v>391635</v>
      </c>
      <c r="M110" s="253"/>
    </row>
    <row r="111" spans="1:13" ht="31.5" customHeight="1" x14ac:dyDescent="0.25">
      <c r="A111" s="228">
        <v>10</v>
      </c>
      <c r="B111" s="220" t="s">
        <v>114</v>
      </c>
      <c r="C111" s="224"/>
      <c r="D111" s="53" t="s">
        <v>155</v>
      </c>
      <c r="E111" s="53">
        <v>901</v>
      </c>
      <c r="F111" s="80" t="s">
        <v>128</v>
      </c>
      <c r="G111" s="106">
        <v>2</v>
      </c>
      <c r="H111" s="114" t="s">
        <v>143</v>
      </c>
      <c r="I111" s="106">
        <v>82440</v>
      </c>
      <c r="J111" s="102">
        <v>126000</v>
      </c>
      <c r="K111" s="102">
        <v>126000</v>
      </c>
      <c r="L111" s="102">
        <v>126000</v>
      </c>
      <c r="M111" s="244"/>
    </row>
    <row r="112" spans="1:13" ht="31.5" x14ac:dyDescent="0.25">
      <c r="A112" s="228"/>
      <c r="B112" s="220"/>
      <c r="C112" s="224"/>
      <c r="D112" s="53" t="s">
        <v>96</v>
      </c>
      <c r="E112" s="53">
        <v>901</v>
      </c>
      <c r="F112" s="80" t="s">
        <v>128</v>
      </c>
      <c r="G112" s="106">
        <v>2</v>
      </c>
      <c r="H112" s="114" t="s">
        <v>143</v>
      </c>
      <c r="I112" s="106"/>
      <c r="J112" s="102"/>
      <c r="K112" s="102"/>
      <c r="L112" s="102"/>
      <c r="M112" s="250"/>
    </row>
    <row r="113" spans="1:13" ht="19.5" customHeight="1" x14ac:dyDescent="0.25">
      <c r="A113" s="228"/>
      <c r="B113" s="220"/>
      <c r="C113" s="224"/>
      <c r="D113" s="54" t="s">
        <v>93</v>
      </c>
      <c r="E113" s="54"/>
      <c r="F113" s="81"/>
      <c r="G113" s="116"/>
      <c r="H113" s="115"/>
      <c r="I113" s="116"/>
      <c r="J113" s="104">
        <f>SUM(J112,J111)</f>
        <v>126000</v>
      </c>
      <c r="K113" s="104">
        <f>SUM(K112,K111)</f>
        <v>126000</v>
      </c>
      <c r="L113" s="104">
        <f>SUM(L112,L111)</f>
        <v>126000</v>
      </c>
      <c r="M113" s="251"/>
    </row>
    <row r="114" spans="1:13" ht="34.5" customHeight="1" x14ac:dyDescent="0.25">
      <c r="A114" s="228">
        <v>11</v>
      </c>
      <c r="B114" s="220" t="s">
        <v>115</v>
      </c>
      <c r="C114" s="224"/>
      <c r="D114" s="53" t="s">
        <v>155</v>
      </c>
      <c r="E114" s="53">
        <v>901</v>
      </c>
      <c r="F114" s="80" t="s">
        <v>128</v>
      </c>
      <c r="G114" s="106">
        <v>2</v>
      </c>
      <c r="H114" s="114" t="s">
        <v>144</v>
      </c>
      <c r="I114" s="106">
        <v>81830</v>
      </c>
      <c r="J114" s="102">
        <v>405000</v>
      </c>
      <c r="K114" s="102">
        <v>405000</v>
      </c>
      <c r="L114" s="102">
        <v>405000</v>
      </c>
      <c r="M114" s="231"/>
    </row>
    <row r="115" spans="1:13" ht="31.5" customHeight="1" x14ac:dyDescent="0.25">
      <c r="A115" s="228"/>
      <c r="B115" s="220"/>
      <c r="C115" s="224"/>
      <c r="D115" s="53" t="s">
        <v>96</v>
      </c>
      <c r="E115" s="53">
        <v>901</v>
      </c>
      <c r="F115" s="80" t="s">
        <v>128</v>
      </c>
      <c r="G115" s="106">
        <v>2</v>
      </c>
      <c r="H115" s="114" t="s">
        <v>144</v>
      </c>
      <c r="I115" s="106"/>
      <c r="J115" s="102"/>
      <c r="K115" s="102"/>
      <c r="L115" s="102"/>
      <c r="M115" s="252"/>
    </row>
    <row r="116" spans="1:13" ht="21.75" customHeight="1" x14ac:dyDescent="0.25">
      <c r="A116" s="228"/>
      <c r="B116" s="220"/>
      <c r="C116" s="224"/>
      <c r="D116" s="54" t="s">
        <v>16</v>
      </c>
      <c r="E116" s="54"/>
      <c r="F116" s="81"/>
      <c r="G116" s="116"/>
      <c r="H116" s="115"/>
      <c r="I116" s="116"/>
      <c r="J116" s="104">
        <f>SUM(J115,J114)</f>
        <v>405000</v>
      </c>
      <c r="K116" s="104">
        <f>SUM(K115,K114)</f>
        <v>405000</v>
      </c>
      <c r="L116" s="104">
        <f>SUM(L115,L114)</f>
        <v>405000</v>
      </c>
      <c r="M116" s="253"/>
    </row>
    <row r="117" spans="1:13" ht="21.75" hidden="1" customHeight="1" x14ac:dyDescent="0.25">
      <c r="A117" s="211"/>
      <c r="B117" s="214"/>
      <c r="C117" s="217"/>
      <c r="D117" s="53"/>
      <c r="E117" s="53"/>
      <c r="F117" s="80"/>
      <c r="G117" s="106"/>
      <c r="H117" s="114"/>
      <c r="I117" s="106"/>
      <c r="J117" s="102"/>
      <c r="K117" s="102"/>
      <c r="L117" s="102"/>
      <c r="M117" s="142"/>
    </row>
    <row r="118" spans="1:13" ht="28.9" hidden="1" customHeight="1" x14ac:dyDescent="0.25">
      <c r="A118" s="212"/>
      <c r="B118" s="215"/>
      <c r="C118" s="218"/>
      <c r="D118" s="53"/>
      <c r="E118" s="53"/>
      <c r="F118" s="80"/>
      <c r="G118" s="106"/>
      <c r="H118" s="114"/>
      <c r="I118" s="106"/>
      <c r="J118" s="102"/>
      <c r="K118" s="102"/>
      <c r="L118" s="102"/>
      <c r="M118" s="142"/>
    </row>
    <row r="119" spans="1:13" ht="21.75" hidden="1" customHeight="1" x14ac:dyDescent="0.25">
      <c r="A119" s="213"/>
      <c r="B119" s="216"/>
      <c r="C119" s="219"/>
      <c r="D119" s="54"/>
      <c r="E119" s="54"/>
      <c r="F119" s="81"/>
      <c r="G119" s="116"/>
      <c r="H119" s="115"/>
      <c r="I119" s="116"/>
      <c r="J119" s="104"/>
      <c r="K119" s="104"/>
      <c r="L119" s="104"/>
      <c r="M119" s="142"/>
    </row>
    <row r="120" spans="1:13" ht="21.75" hidden="1" customHeight="1" x14ac:dyDescent="0.25">
      <c r="A120" s="211"/>
      <c r="B120" s="214"/>
      <c r="C120" s="217"/>
      <c r="D120" s="53"/>
      <c r="E120" s="148"/>
      <c r="F120" s="144"/>
      <c r="G120" s="145"/>
      <c r="H120" s="146"/>
      <c r="I120" s="145"/>
      <c r="J120" s="102"/>
      <c r="K120" s="102"/>
      <c r="L120" s="102"/>
      <c r="M120" s="142"/>
    </row>
    <row r="121" spans="1:13" ht="28.9" hidden="1" customHeight="1" x14ac:dyDescent="0.25">
      <c r="A121" s="212"/>
      <c r="B121" s="215"/>
      <c r="C121" s="218"/>
      <c r="D121" s="53"/>
      <c r="E121" s="148"/>
      <c r="F121" s="144"/>
      <c r="G121" s="145"/>
      <c r="H121" s="146"/>
      <c r="I121" s="147"/>
      <c r="J121" s="102"/>
      <c r="K121" s="102"/>
      <c r="L121" s="102"/>
      <c r="M121" s="142"/>
    </row>
    <row r="122" spans="1:13" ht="18" hidden="1" customHeight="1" x14ac:dyDescent="0.25">
      <c r="A122" s="213"/>
      <c r="B122" s="216"/>
      <c r="C122" s="219"/>
      <c r="D122" s="54"/>
      <c r="E122" s="149"/>
      <c r="F122" s="81"/>
      <c r="G122" s="116"/>
      <c r="H122" s="115"/>
      <c r="I122" s="116"/>
      <c r="J122" s="104"/>
      <c r="K122" s="104"/>
      <c r="L122" s="104"/>
      <c r="M122" s="142"/>
    </row>
    <row r="123" spans="1:13" ht="18" hidden="1" customHeight="1" x14ac:dyDescent="0.25">
      <c r="A123" s="211"/>
      <c r="B123" s="214"/>
      <c r="C123" s="217"/>
      <c r="D123" s="53"/>
      <c r="E123" s="148"/>
      <c r="F123" s="144"/>
      <c r="G123" s="145"/>
      <c r="H123" s="146"/>
      <c r="I123" s="143"/>
      <c r="J123" s="102"/>
      <c r="K123" s="102"/>
      <c r="L123" s="102"/>
      <c r="M123" s="142"/>
    </row>
    <row r="124" spans="1:13" ht="18" hidden="1" customHeight="1" x14ac:dyDescent="0.25">
      <c r="A124" s="212"/>
      <c r="B124" s="215"/>
      <c r="C124" s="218"/>
      <c r="D124" s="53"/>
      <c r="E124" s="148"/>
      <c r="F124" s="144"/>
      <c r="G124" s="145"/>
      <c r="H124" s="146"/>
      <c r="I124" s="116"/>
      <c r="J124" s="102"/>
      <c r="K124" s="102"/>
      <c r="L124" s="102"/>
      <c r="M124" s="142"/>
    </row>
    <row r="125" spans="1:13" ht="18" hidden="1" customHeight="1" x14ac:dyDescent="0.25">
      <c r="A125" s="213"/>
      <c r="B125" s="216"/>
      <c r="C125" s="219"/>
      <c r="D125" s="54"/>
      <c r="E125" s="54"/>
      <c r="F125" s="81"/>
      <c r="G125" s="116"/>
      <c r="H125" s="115"/>
      <c r="I125" s="116"/>
      <c r="J125" s="104"/>
      <c r="K125" s="104"/>
      <c r="L125" s="104"/>
      <c r="M125" s="142"/>
    </row>
    <row r="126" spans="1:13" ht="32.25" hidden="1" customHeight="1" x14ac:dyDescent="0.25">
      <c r="A126" s="228"/>
      <c r="B126" s="220"/>
      <c r="C126" s="240"/>
      <c r="D126" s="53"/>
      <c r="E126" s="53"/>
      <c r="F126" s="80"/>
      <c r="G126" s="106"/>
      <c r="H126" s="114"/>
      <c r="I126" s="106"/>
      <c r="J126" s="102"/>
      <c r="K126" s="102"/>
      <c r="L126" s="102"/>
      <c r="M126" s="231"/>
    </row>
    <row r="127" spans="1:13" ht="31.5" hidden="1" customHeight="1" x14ac:dyDescent="0.25">
      <c r="A127" s="228"/>
      <c r="B127" s="220"/>
      <c r="C127" s="240"/>
      <c r="D127" s="53"/>
      <c r="E127" s="53"/>
      <c r="F127" s="80"/>
      <c r="G127" s="106"/>
      <c r="H127" s="114"/>
      <c r="I127" s="106"/>
      <c r="J127" s="102"/>
      <c r="K127" s="102"/>
      <c r="L127" s="102"/>
      <c r="M127" s="252"/>
    </row>
    <row r="128" spans="1:13" hidden="1" x14ac:dyDescent="0.25">
      <c r="A128" s="228"/>
      <c r="B128" s="220"/>
      <c r="C128" s="240"/>
      <c r="D128" s="54"/>
      <c r="E128" s="54"/>
      <c r="F128" s="81"/>
      <c r="G128" s="116"/>
      <c r="H128" s="115"/>
      <c r="I128" s="116"/>
      <c r="J128" s="104"/>
      <c r="K128" s="104"/>
      <c r="L128" s="104"/>
      <c r="M128" s="253"/>
    </row>
    <row r="129" spans="1:13" hidden="1" x14ac:dyDescent="0.25">
      <c r="A129" s="228"/>
      <c r="B129" s="220"/>
      <c r="C129" s="226"/>
      <c r="D129" s="53"/>
      <c r="E129" s="53"/>
      <c r="F129" s="80"/>
      <c r="G129" s="106"/>
      <c r="H129" s="114"/>
      <c r="I129" s="106"/>
      <c r="J129" s="102"/>
      <c r="K129" s="102"/>
      <c r="L129" s="102"/>
      <c r="M129" s="245"/>
    </row>
    <row r="130" spans="1:13" hidden="1" x14ac:dyDescent="0.25">
      <c r="A130" s="228"/>
      <c r="B130" s="220"/>
      <c r="C130" s="226"/>
      <c r="D130" s="53"/>
      <c r="E130" s="53"/>
      <c r="F130" s="80"/>
      <c r="G130" s="106"/>
      <c r="H130" s="114"/>
      <c r="I130" s="106"/>
      <c r="J130" s="102"/>
      <c r="K130" s="102"/>
      <c r="L130" s="102"/>
      <c r="M130" s="245"/>
    </row>
    <row r="131" spans="1:13" ht="15.75" hidden="1" customHeight="1" x14ac:dyDescent="0.25">
      <c r="A131" s="228"/>
      <c r="B131" s="220"/>
      <c r="C131" s="227"/>
      <c r="D131" s="54"/>
      <c r="E131" s="54"/>
      <c r="F131" s="81"/>
      <c r="G131" s="116"/>
      <c r="H131" s="115"/>
      <c r="I131" s="116"/>
      <c r="J131" s="104"/>
      <c r="K131" s="104"/>
      <c r="L131" s="104"/>
      <c r="M131" s="246"/>
    </row>
    <row r="132" spans="1:13" ht="31.5" x14ac:dyDescent="0.25">
      <c r="A132" s="228">
        <v>12</v>
      </c>
      <c r="B132" s="220" t="s">
        <v>116</v>
      </c>
      <c r="C132" s="261"/>
      <c r="D132" s="53" t="s">
        <v>155</v>
      </c>
      <c r="E132" s="53">
        <v>901</v>
      </c>
      <c r="F132" s="80" t="s">
        <v>128</v>
      </c>
      <c r="G132" s="106">
        <v>2</v>
      </c>
      <c r="H132" s="114" t="s">
        <v>145</v>
      </c>
      <c r="I132" s="106">
        <v>81740</v>
      </c>
      <c r="J132" s="166">
        <v>8748213</v>
      </c>
      <c r="K132" s="102">
        <v>5343892.7</v>
      </c>
      <c r="L132" s="102">
        <v>6160000</v>
      </c>
      <c r="M132" s="244"/>
    </row>
    <row r="133" spans="1:13" ht="31.5" x14ac:dyDescent="0.25">
      <c r="A133" s="228"/>
      <c r="B133" s="220"/>
      <c r="C133" s="261"/>
      <c r="D133" s="53" t="s">
        <v>96</v>
      </c>
      <c r="E133" s="53">
        <v>901</v>
      </c>
      <c r="F133" s="80" t="s">
        <v>128</v>
      </c>
      <c r="G133" s="106">
        <v>2</v>
      </c>
      <c r="H133" s="114" t="s">
        <v>145</v>
      </c>
      <c r="I133" s="106"/>
      <c r="J133" s="102">
        <v>0</v>
      </c>
      <c r="K133" s="102">
        <v>0</v>
      </c>
      <c r="L133" s="102">
        <v>0</v>
      </c>
      <c r="M133" s="245"/>
    </row>
    <row r="134" spans="1:13" x14ac:dyDescent="0.25">
      <c r="A134" s="228"/>
      <c r="B134" s="220"/>
      <c r="C134" s="261"/>
      <c r="D134" s="54" t="s">
        <v>16</v>
      </c>
      <c r="E134" s="54"/>
      <c r="F134" s="81"/>
      <c r="G134" s="116"/>
      <c r="H134" s="115"/>
      <c r="I134" s="116"/>
      <c r="J134" s="104">
        <f>SUM(J132,J133)</f>
        <v>8748213</v>
      </c>
      <c r="K134" s="104">
        <f>SUM(K132,K133)</f>
        <v>5343892.7</v>
      </c>
      <c r="L134" s="104">
        <f>SUM(L132,L133)</f>
        <v>6160000</v>
      </c>
      <c r="M134" s="246"/>
    </row>
    <row r="135" spans="1:13" ht="18.75" customHeight="1" x14ac:dyDescent="0.25">
      <c r="A135" s="211">
        <v>13</v>
      </c>
      <c r="B135" s="220" t="s">
        <v>117</v>
      </c>
      <c r="C135" s="225"/>
      <c r="D135" s="53" t="s">
        <v>155</v>
      </c>
      <c r="E135" s="53">
        <v>901</v>
      </c>
      <c r="F135" s="80" t="s">
        <v>128</v>
      </c>
      <c r="G135" s="106">
        <v>2</v>
      </c>
      <c r="H135" s="114" t="s">
        <v>146</v>
      </c>
      <c r="I135" s="106" t="s">
        <v>149</v>
      </c>
      <c r="J135" s="166">
        <v>1317327.46</v>
      </c>
      <c r="K135" s="102">
        <v>100109</v>
      </c>
      <c r="L135" s="102">
        <v>610340</v>
      </c>
      <c r="M135" s="244"/>
    </row>
    <row r="136" spans="1:13" ht="31.5" x14ac:dyDescent="0.25">
      <c r="A136" s="212"/>
      <c r="B136" s="220"/>
      <c r="C136" s="226"/>
      <c r="D136" s="53" t="s">
        <v>96</v>
      </c>
      <c r="E136" s="53">
        <v>901</v>
      </c>
      <c r="F136" s="80" t="s">
        <v>128</v>
      </c>
      <c r="G136" s="106">
        <v>2</v>
      </c>
      <c r="H136" s="114" t="s">
        <v>146</v>
      </c>
      <c r="I136" s="106" t="s">
        <v>149</v>
      </c>
      <c r="J136" s="166">
        <v>25294019.16</v>
      </c>
      <c r="K136" s="102">
        <v>1902071</v>
      </c>
      <c r="L136" s="102">
        <v>11596450</v>
      </c>
      <c r="M136" s="245"/>
    </row>
    <row r="137" spans="1:13" ht="18.75" customHeight="1" x14ac:dyDescent="0.25">
      <c r="A137" s="213"/>
      <c r="B137" s="220"/>
      <c r="C137" s="227"/>
      <c r="D137" s="52" t="s">
        <v>97</v>
      </c>
      <c r="E137" s="54"/>
      <c r="F137" s="81"/>
      <c r="G137" s="116"/>
      <c r="H137" s="115"/>
      <c r="I137" s="116"/>
      <c r="J137" s="104">
        <f>SUM(J135,J136)</f>
        <v>26611346.620000001</v>
      </c>
      <c r="K137" s="104">
        <f>SUM(K135,K136)</f>
        <v>2002180</v>
      </c>
      <c r="L137" s="104">
        <f>SUM(L135,L136)</f>
        <v>12206790</v>
      </c>
      <c r="M137" s="246"/>
    </row>
    <row r="138" spans="1:13" ht="126" x14ac:dyDescent="0.25">
      <c r="A138" s="211">
        <v>14</v>
      </c>
      <c r="B138" s="214" t="s">
        <v>228</v>
      </c>
      <c r="C138" s="225"/>
      <c r="D138" s="53" t="s">
        <v>230</v>
      </c>
      <c r="E138" s="53">
        <v>901</v>
      </c>
      <c r="F138" s="80" t="s">
        <v>128</v>
      </c>
      <c r="G138" s="106">
        <v>2</v>
      </c>
      <c r="H138" s="114" t="s">
        <v>168</v>
      </c>
      <c r="I138" s="122" t="s">
        <v>229</v>
      </c>
      <c r="J138" s="102">
        <v>127500</v>
      </c>
      <c r="K138" s="102">
        <v>0</v>
      </c>
      <c r="L138" s="102">
        <v>0</v>
      </c>
      <c r="M138" s="175"/>
    </row>
    <row r="139" spans="1:13" ht="31.15" customHeight="1" x14ac:dyDescent="0.25">
      <c r="A139" s="212"/>
      <c r="B139" s="215"/>
      <c r="C139" s="226"/>
      <c r="D139" s="53" t="s">
        <v>155</v>
      </c>
      <c r="E139" s="53">
        <v>901</v>
      </c>
      <c r="F139" s="80" t="s">
        <v>128</v>
      </c>
      <c r="G139" s="106">
        <v>2</v>
      </c>
      <c r="H139" s="114" t="s">
        <v>168</v>
      </c>
      <c r="I139" s="122" t="s">
        <v>229</v>
      </c>
      <c r="J139" s="102">
        <v>166075</v>
      </c>
      <c r="K139" s="102">
        <v>0</v>
      </c>
      <c r="L139" s="102">
        <v>0</v>
      </c>
      <c r="M139" s="175"/>
    </row>
    <row r="140" spans="1:13" ht="31.5" x14ac:dyDescent="0.25">
      <c r="A140" s="212"/>
      <c r="B140" s="215"/>
      <c r="C140" s="226"/>
      <c r="D140" s="53" t="s">
        <v>96</v>
      </c>
      <c r="E140" s="53">
        <v>901</v>
      </c>
      <c r="F140" s="80" t="s">
        <v>128</v>
      </c>
      <c r="G140" s="106">
        <v>2</v>
      </c>
      <c r="H140" s="114" t="s">
        <v>168</v>
      </c>
      <c r="I140" s="122" t="s">
        <v>229</v>
      </c>
      <c r="J140" s="102">
        <v>2206425</v>
      </c>
      <c r="K140" s="102">
        <v>0</v>
      </c>
      <c r="L140" s="102">
        <v>0</v>
      </c>
      <c r="M140" s="175"/>
    </row>
    <row r="141" spans="1:13" ht="18.75" customHeight="1" x14ac:dyDescent="0.25">
      <c r="A141" s="213"/>
      <c r="B141" s="216"/>
      <c r="C141" s="227"/>
      <c r="D141" s="52" t="s">
        <v>97</v>
      </c>
      <c r="E141" s="54"/>
      <c r="F141" s="81"/>
      <c r="G141" s="116"/>
      <c r="H141" s="115"/>
      <c r="I141" s="177"/>
      <c r="J141" s="104">
        <f>J138+J139+J140</f>
        <v>2500000</v>
      </c>
      <c r="K141" s="104">
        <f>L138+L139+L140+M142</f>
        <v>0</v>
      </c>
      <c r="L141" s="104">
        <f>L138+L139+L140</f>
        <v>0</v>
      </c>
      <c r="M141" s="178"/>
    </row>
    <row r="142" spans="1:13" ht="126" x14ac:dyDescent="0.25">
      <c r="A142" s="211">
        <v>15</v>
      </c>
      <c r="B142" s="214" t="s">
        <v>231</v>
      </c>
      <c r="C142" s="225"/>
      <c r="D142" s="53" t="s">
        <v>230</v>
      </c>
      <c r="E142" s="53">
        <v>901</v>
      </c>
      <c r="F142" s="80" t="s">
        <v>128</v>
      </c>
      <c r="G142" s="106">
        <v>2</v>
      </c>
      <c r="H142" s="114" t="s">
        <v>168</v>
      </c>
      <c r="I142" s="122" t="s">
        <v>232</v>
      </c>
      <c r="J142" s="102">
        <v>49997.64</v>
      </c>
      <c r="K142" s="102">
        <v>0</v>
      </c>
      <c r="L142" s="102">
        <v>0</v>
      </c>
      <c r="M142" s="178"/>
    </row>
    <row r="143" spans="1:13" ht="31.15" customHeight="1" x14ac:dyDescent="0.25">
      <c r="A143" s="212"/>
      <c r="B143" s="215"/>
      <c r="C143" s="226"/>
      <c r="D143" s="53" t="s">
        <v>155</v>
      </c>
      <c r="E143" s="53">
        <v>901</v>
      </c>
      <c r="F143" s="80" t="s">
        <v>128</v>
      </c>
      <c r="G143" s="106">
        <v>2</v>
      </c>
      <c r="H143" s="114" t="s">
        <v>168</v>
      </c>
      <c r="I143" s="122" t="s">
        <v>232</v>
      </c>
      <c r="J143" s="102">
        <v>66496.86</v>
      </c>
      <c r="K143" s="102">
        <v>0</v>
      </c>
      <c r="L143" s="102">
        <v>0</v>
      </c>
      <c r="M143" s="178"/>
    </row>
    <row r="144" spans="1:13" ht="31.5" x14ac:dyDescent="0.25">
      <c r="A144" s="212"/>
      <c r="B144" s="215"/>
      <c r="C144" s="226"/>
      <c r="D144" s="53" t="s">
        <v>96</v>
      </c>
      <c r="E144" s="53">
        <v>901</v>
      </c>
      <c r="F144" s="80" t="s">
        <v>128</v>
      </c>
      <c r="G144" s="106">
        <v>2</v>
      </c>
      <c r="H144" s="114" t="s">
        <v>168</v>
      </c>
      <c r="I144" s="122" t="s">
        <v>232</v>
      </c>
      <c r="J144" s="102">
        <v>883458.3</v>
      </c>
      <c r="K144" s="102">
        <v>0</v>
      </c>
      <c r="L144" s="102">
        <v>0</v>
      </c>
      <c r="M144" s="178"/>
    </row>
    <row r="145" spans="1:13" ht="18.75" customHeight="1" x14ac:dyDescent="0.25">
      <c r="A145" s="213"/>
      <c r="B145" s="216"/>
      <c r="C145" s="227"/>
      <c r="D145" s="52" t="s">
        <v>97</v>
      </c>
      <c r="E145" s="54"/>
      <c r="F145" s="81"/>
      <c r="G145" s="116"/>
      <c r="H145" s="115"/>
      <c r="I145" s="116"/>
      <c r="J145" s="104">
        <f>J142+J143+J144</f>
        <v>999952.8</v>
      </c>
      <c r="K145" s="104">
        <f>K142+K143+K144</f>
        <v>0</v>
      </c>
      <c r="L145" s="104">
        <f>L142+L143+L144</f>
        <v>0</v>
      </c>
      <c r="M145" s="178"/>
    </row>
    <row r="146" spans="1:13" ht="126" x14ac:dyDescent="0.25">
      <c r="A146" s="211">
        <v>16</v>
      </c>
      <c r="B146" s="214" t="s">
        <v>233</v>
      </c>
      <c r="C146" s="225"/>
      <c r="D146" s="53" t="s">
        <v>230</v>
      </c>
      <c r="E146" s="53">
        <v>901</v>
      </c>
      <c r="F146" s="80" t="s">
        <v>128</v>
      </c>
      <c r="G146" s="106">
        <v>2</v>
      </c>
      <c r="H146" s="114" t="s">
        <v>168</v>
      </c>
      <c r="I146" s="122" t="s">
        <v>234</v>
      </c>
      <c r="J146" s="102">
        <v>125000</v>
      </c>
      <c r="K146" s="102">
        <v>0</v>
      </c>
      <c r="L146" s="102">
        <v>0</v>
      </c>
      <c r="M146" s="178"/>
    </row>
    <row r="147" spans="1:13" ht="31.15" customHeight="1" x14ac:dyDescent="0.25">
      <c r="A147" s="212"/>
      <c r="B147" s="215"/>
      <c r="C147" s="226"/>
      <c r="D147" s="53" t="s">
        <v>155</v>
      </c>
      <c r="E147" s="53">
        <v>901</v>
      </c>
      <c r="F147" s="80" t="s">
        <v>128</v>
      </c>
      <c r="G147" s="106">
        <v>2</v>
      </c>
      <c r="H147" s="114" t="s">
        <v>168</v>
      </c>
      <c r="I147" s="122" t="s">
        <v>234</v>
      </c>
      <c r="J147" s="102">
        <v>166250</v>
      </c>
      <c r="K147" s="102">
        <v>0</v>
      </c>
      <c r="L147" s="102">
        <v>0</v>
      </c>
      <c r="M147" s="178"/>
    </row>
    <row r="148" spans="1:13" ht="31.5" x14ac:dyDescent="0.25">
      <c r="A148" s="212"/>
      <c r="B148" s="215"/>
      <c r="C148" s="226"/>
      <c r="D148" s="53" t="s">
        <v>96</v>
      </c>
      <c r="E148" s="53">
        <v>901</v>
      </c>
      <c r="F148" s="80" t="s">
        <v>128</v>
      </c>
      <c r="G148" s="106">
        <v>2</v>
      </c>
      <c r="H148" s="114" t="s">
        <v>168</v>
      </c>
      <c r="I148" s="122" t="s">
        <v>234</v>
      </c>
      <c r="J148" s="102">
        <v>2208750</v>
      </c>
      <c r="K148" s="102">
        <v>0</v>
      </c>
      <c r="L148" s="102">
        <v>0</v>
      </c>
      <c r="M148" s="178"/>
    </row>
    <row r="149" spans="1:13" ht="18.75" customHeight="1" x14ac:dyDescent="0.25">
      <c r="A149" s="213"/>
      <c r="B149" s="216"/>
      <c r="C149" s="227"/>
      <c r="D149" s="52" t="s">
        <v>97</v>
      </c>
      <c r="E149" s="54"/>
      <c r="F149" s="81"/>
      <c r="G149" s="116"/>
      <c r="H149" s="115"/>
      <c r="I149" s="116"/>
      <c r="J149" s="104">
        <f>J146+J147+J148</f>
        <v>2500000</v>
      </c>
      <c r="K149" s="104">
        <f>K146+K147+K148</f>
        <v>0</v>
      </c>
      <c r="L149" s="104">
        <f>L146+L147+L148</f>
        <v>0</v>
      </c>
      <c r="M149" s="178"/>
    </row>
    <row r="150" spans="1:13" ht="31.5" x14ac:dyDescent="0.25">
      <c r="A150" s="228">
        <v>17</v>
      </c>
      <c r="B150" s="220" t="s">
        <v>118</v>
      </c>
      <c r="C150" s="225"/>
      <c r="D150" s="53" t="s">
        <v>155</v>
      </c>
      <c r="E150" s="53">
        <v>901</v>
      </c>
      <c r="F150" s="80" t="s">
        <v>128</v>
      </c>
      <c r="G150" s="106">
        <v>2</v>
      </c>
      <c r="H150" s="114" t="s">
        <v>168</v>
      </c>
      <c r="I150" s="106">
        <v>81690</v>
      </c>
      <c r="J150" s="166">
        <v>7895974.1799999997</v>
      </c>
      <c r="K150" s="102">
        <v>5500000</v>
      </c>
      <c r="L150" s="102">
        <v>5500000</v>
      </c>
      <c r="M150" s="241"/>
    </row>
    <row r="151" spans="1:13" ht="31.5" x14ac:dyDescent="0.25">
      <c r="A151" s="228"/>
      <c r="B151" s="247"/>
      <c r="C151" s="226"/>
      <c r="D151" s="53" t="s">
        <v>96</v>
      </c>
      <c r="E151" s="53">
        <v>901</v>
      </c>
      <c r="F151" s="80" t="s">
        <v>128</v>
      </c>
      <c r="G151" s="106">
        <v>2</v>
      </c>
      <c r="H151" s="114" t="s">
        <v>168</v>
      </c>
      <c r="I151" s="106"/>
      <c r="J151" s="102">
        <v>0</v>
      </c>
      <c r="K151" s="102">
        <v>0</v>
      </c>
      <c r="L151" s="102">
        <v>0</v>
      </c>
      <c r="M151" s="248"/>
    </row>
    <row r="152" spans="1:13" x14ac:dyDescent="0.25">
      <c r="A152" s="228"/>
      <c r="B152" s="247"/>
      <c r="C152" s="227"/>
      <c r="D152" s="52" t="s">
        <v>16</v>
      </c>
      <c r="E152" s="52"/>
      <c r="F152" s="85"/>
      <c r="G152" s="123"/>
      <c r="H152" s="124"/>
      <c r="I152" s="123"/>
      <c r="J152" s="104">
        <f>SUM(J150,J151)</f>
        <v>7895974.1799999997</v>
      </c>
      <c r="K152" s="104">
        <f>SUM(K150,K151)</f>
        <v>5500000</v>
      </c>
      <c r="L152" s="104">
        <f>SUM(L150,L151)</f>
        <v>5500000</v>
      </c>
      <c r="M152" s="249"/>
    </row>
    <row r="153" spans="1:13" ht="31.5" x14ac:dyDescent="0.25">
      <c r="A153" s="228">
        <v>18</v>
      </c>
      <c r="B153" s="220" t="s">
        <v>119</v>
      </c>
      <c r="C153" s="226"/>
      <c r="D153" s="53" t="s">
        <v>155</v>
      </c>
      <c r="E153" s="53">
        <v>901</v>
      </c>
      <c r="F153" s="80" t="s">
        <v>128</v>
      </c>
      <c r="G153" s="106">
        <v>2</v>
      </c>
      <c r="H153" s="114" t="s">
        <v>168</v>
      </c>
      <c r="I153" s="106">
        <v>81730</v>
      </c>
      <c r="J153" s="166">
        <v>12310130.32</v>
      </c>
      <c r="K153" s="102">
        <v>10922648.279999999</v>
      </c>
      <c r="L153" s="102">
        <v>14995528.33</v>
      </c>
      <c r="M153" s="241"/>
    </row>
    <row r="154" spans="1:13" ht="31.5" x14ac:dyDescent="0.25">
      <c r="A154" s="228"/>
      <c r="B154" s="220"/>
      <c r="C154" s="226"/>
      <c r="D154" s="53" t="s">
        <v>96</v>
      </c>
      <c r="E154" s="53">
        <v>901</v>
      </c>
      <c r="F154" s="80" t="s">
        <v>128</v>
      </c>
      <c r="G154" s="106">
        <v>2</v>
      </c>
      <c r="H154" s="114" t="s">
        <v>168</v>
      </c>
      <c r="I154" s="106"/>
      <c r="J154" s="104">
        <v>0</v>
      </c>
      <c r="K154" s="104">
        <v>0</v>
      </c>
      <c r="L154" s="104">
        <v>0</v>
      </c>
      <c r="M154" s="242"/>
    </row>
    <row r="155" spans="1:13" x14ac:dyDescent="0.25">
      <c r="A155" s="228"/>
      <c r="B155" s="220"/>
      <c r="C155" s="227"/>
      <c r="D155" s="54" t="s">
        <v>16</v>
      </c>
      <c r="E155" s="54"/>
      <c r="F155" s="81"/>
      <c r="G155" s="116"/>
      <c r="H155" s="115"/>
      <c r="I155" s="116"/>
      <c r="J155" s="104">
        <f>SUM(J153:J154)</f>
        <v>12310130.32</v>
      </c>
      <c r="K155" s="104">
        <f>SUM(K153:K154)</f>
        <v>10922648.279999999</v>
      </c>
      <c r="L155" s="104">
        <f>SUM(L153:L154)</f>
        <v>14995528.33</v>
      </c>
      <c r="M155" s="243"/>
    </row>
    <row r="156" spans="1:13" ht="31.5" customHeight="1" x14ac:dyDescent="0.25">
      <c r="A156" s="228">
        <v>19</v>
      </c>
      <c r="B156" s="214" t="s">
        <v>173</v>
      </c>
      <c r="C156" s="99"/>
      <c r="D156" s="53" t="s">
        <v>155</v>
      </c>
      <c r="E156" s="53">
        <v>901</v>
      </c>
      <c r="F156" s="80" t="s">
        <v>128</v>
      </c>
      <c r="G156" s="106">
        <v>2</v>
      </c>
      <c r="H156" s="114" t="s">
        <v>147</v>
      </c>
      <c r="I156" s="122" t="s">
        <v>172</v>
      </c>
      <c r="J156" s="102">
        <v>25138</v>
      </c>
      <c r="K156" s="102">
        <v>0</v>
      </c>
      <c r="L156" s="102">
        <v>57484.9</v>
      </c>
      <c r="M156" s="260"/>
    </row>
    <row r="157" spans="1:13" ht="31.5" customHeight="1" x14ac:dyDescent="0.25">
      <c r="A157" s="228"/>
      <c r="B157" s="215"/>
      <c r="C157" s="100"/>
      <c r="D157" s="53" t="s">
        <v>96</v>
      </c>
      <c r="E157" s="53">
        <v>901</v>
      </c>
      <c r="F157" s="80" t="s">
        <v>128</v>
      </c>
      <c r="G157" s="106">
        <v>2</v>
      </c>
      <c r="H157" s="114" t="s">
        <v>147</v>
      </c>
      <c r="I157" s="116"/>
      <c r="J157" s="102">
        <v>333976</v>
      </c>
      <c r="K157" s="102">
        <v>0</v>
      </c>
      <c r="L157" s="102">
        <v>763728</v>
      </c>
      <c r="M157" s="250"/>
    </row>
    <row r="158" spans="1:13" ht="31.5" customHeight="1" x14ac:dyDescent="0.25">
      <c r="A158" s="228"/>
      <c r="B158" s="216"/>
      <c r="C158" s="101"/>
      <c r="D158" s="54" t="s">
        <v>93</v>
      </c>
      <c r="E158" s="54"/>
      <c r="F158" s="81"/>
      <c r="G158" s="116"/>
      <c r="H158" s="115"/>
      <c r="I158" s="116"/>
      <c r="J158" s="104">
        <f>SUM(J156,J157)</f>
        <v>359114</v>
      </c>
      <c r="K158" s="104">
        <f>SUM(K156,K157)</f>
        <v>0</v>
      </c>
      <c r="L158" s="104">
        <f>L156+L157</f>
        <v>821212.9</v>
      </c>
      <c r="M158" s="251"/>
    </row>
    <row r="159" spans="1:13" hidden="1" x14ac:dyDescent="0.25">
      <c r="A159" s="228"/>
      <c r="B159" s="220"/>
      <c r="C159" s="225"/>
      <c r="D159" s="53"/>
      <c r="E159" s="53"/>
      <c r="F159" s="80"/>
      <c r="G159" s="106"/>
      <c r="H159" s="114"/>
      <c r="I159" s="106"/>
      <c r="J159" s="102"/>
      <c r="K159" s="102"/>
      <c r="L159" s="102"/>
      <c r="M159" s="231"/>
    </row>
    <row r="160" spans="1:13" hidden="1" x14ac:dyDescent="0.25">
      <c r="A160" s="228"/>
      <c r="B160" s="220"/>
      <c r="C160" s="226"/>
      <c r="D160" s="53"/>
      <c r="E160" s="53"/>
      <c r="F160" s="80"/>
      <c r="G160" s="106"/>
      <c r="H160" s="114"/>
      <c r="I160" s="106"/>
      <c r="J160" s="102"/>
      <c r="K160" s="102"/>
      <c r="L160" s="102"/>
      <c r="M160" s="232"/>
    </row>
    <row r="161" spans="1:13" hidden="1" x14ac:dyDescent="0.25">
      <c r="A161" s="228"/>
      <c r="B161" s="220"/>
      <c r="C161" s="227"/>
      <c r="D161" s="54"/>
      <c r="E161" s="54"/>
      <c r="F161" s="81"/>
      <c r="G161" s="116"/>
      <c r="H161" s="115"/>
      <c r="I161" s="116"/>
      <c r="J161" s="104"/>
      <c r="K161" s="104"/>
      <c r="L161" s="104"/>
      <c r="M161" s="233"/>
    </row>
    <row r="162" spans="1:13" ht="34.9" customHeight="1" x14ac:dyDescent="0.25">
      <c r="A162" s="211">
        <v>20</v>
      </c>
      <c r="B162" s="214" t="s">
        <v>220</v>
      </c>
      <c r="C162" s="225"/>
      <c r="D162" s="53" t="s">
        <v>155</v>
      </c>
      <c r="E162" s="53">
        <v>901</v>
      </c>
      <c r="F162" s="80" t="s">
        <v>128</v>
      </c>
      <c r="G162" s="106">
        <v>2</v>
      </c>
      <c r="H162" s="114" t="s">
        <v>221</v>
      </c>
      <c r="I162" s="106">
        <v>83280</v>
      </c>
      <c r="J162" s="102">
        <v>1500000</v>
      </c>
      <c r="K162" s="102">
        <v>0</v>
      </c>
      <c r="L162" s="102">
        <v>0</v>
      </c>
      <c r="M162" s="91"/>
    </row>
    <row r="163" spans="1:13" ht="34.15" customHeight="1" x14ac:dyDescent="0.25">
      <c r="A163" s="212"/>
      <c r="B163" s="215"/>
      <c r="C163" s="226"/>
      <c r="D163" s="53" t="s">
        <v>96</v>
      </c>
      <c r="E163" s="53">
        <v>901</v>
      </c>
      <c r="F163" s="80" t="s">
        <v>128</v>
      </c>
      <c r="G163" s="106">
        <v>2</v>
      </c>
      <c r="H163" s="114"/>
      <c r="I163" s="116"/>
      <c r="J163" s="102">
        <v>0</v>
      </c>
      <c r="K163" s="102">
        <v>0</v>
      </c>
      <c r="L163" s="102">
        <v>0</v>
      </c>
      <c r="M163" s="91"/>
    </row>
    <row r="164" spans="1:13" ht="31.15" customHeight="1" x14ac:dyDescent="0.25">
      <c r="A164" s="213"/>
      <c r="B164" s="216"/>
      <c r="C164" s="227"/>
      <c r="D164" s="54" t="s">
        <v>93</v>
      </c>
      <c r="E164" s="54"/>
      <c r="F164" s="81"/>
      <c r="G164" s="116"/>
      <c r="H164" s="115"/>
      <c r="I164" s="116"/>
      <c r="J164" s="104">
        <f>J162+J163</f>
        <v>1500000</v>
      </c>
      <c r="K164" s="104">
        <v>0</v>
      </c>
      <c r="L164" s="104">
        <v>0</v>
      </c>
      <c r="M164" s="91"/>
    </row>
    <row r="165" spans="1:13" ht="31.5" x14ac:dyDescent="0.25">
      <c r="A165" s="211">
        <v>21</v>
      </c>
      <c r="B165" s="214" t="s">
        <v>217</v>
      </c>
      <c r="C165" s="225"/>
      <c r="D165" s="53" t="s">
        <v>155</v>
      </c>
      <c r="E165" s="53">
        <v>901</v>
      </c>
      <c r="F165" s="80" t="s">
        <v>128</v>
      </c>
      <c r="G165" s="106">
        <v>2</v>
      </c>
      <c r="H165" s="114" t="s">
        <v>216</v>
      </c>
      <c r="I165" s="122">
        <v>53940</v>
      </c>
      <c r="J165" s="102">
        <v>0</v>
      </c>
      <c r="K165" s="102">
        <v>0</v>
      </c>
      <c r="L165" s="102">
        <v>284000</v>
      </c>
      <c r="M165" s="91"/>
    </row>
    <row r="166" spans="1:13" ht="31.5" x14ac:dyDescent="0.25">
      <c r="A166" s="212"/>
      <c r="B166" s="215"/>
      <c r="C166" s="226"/>
      <c r="D166" s="53" t="s">
        <v>96</v>
      </c>
      <c r="E166" s="53">
        <v>901</v>
      </c>
      <c r="F166" s="80" t="s">
        <v>128</v>
      </c>
      <c r="G166" s="106">
        <v>2</v>
      </c>
      <c r="H166" s="114" t="s">
        <v>216</v>
      </c>
      <c r="I166" s="116"/>
      <c r="J166" s="102">
        <v>0</v>
      </c>
      <c r="K166" s="102">
        <v>0</v>
      </c>
      <c r="L166" s="102">
        <v>28116000</v>
      </c>
      <c r="M166" s="91"/>
    </row>
    <row r="167" spans="1:13" ht="18.75" x14ac:dyDescent="0.25">
      <c r="A167" s="213"/>
      <c r="B167" s="216"/>
      <c r="C167" s="227"/>
      <c r="D167" s="54" t="s">
        <v>93</v>
      </c>
      <c r="E167" s="54"/>
      <c r="F167" s="81"/>
      <c r="G167" s="116"/>
      <c r="H167" s="115"/>
      <c r="I167" s="116"/>
      <c r="J167" s="104">
        <f>J165+J166</f>
        <v>0</v>
      </c>
      <c r="K167" s="104">
        <f>K165+K166</f>
        <v>0</v>
      </c>
      <c r="L167" s="104">
        <f>L165+L166</f>
        <v>28400000</v>
      </c>
      <c r="M167" s="91"/>
    </row>
    <row r="168" spans="1:13" ht="31.5" x14ac:dyDescent="0.25">
      <c r="A168" s="228">
        <v>22</v>
      </c>
      <c r="B168" s="220" t="s">
        <v>199</v>
      </c>
      <c r="C168" s="99"/>
      <c r="D168" s="53" t="s">
        <v>155</v>
      </c>
      <c r="E168" s="53">
        <v>901</v>
      </c>
      <c r="F168" s="80" t="s">
        <v>128</v>
      </c>
      <c r="G168" s="106">
        <v>2</v>
      </c>
      <c r="H168" s="114" t="s">
        <v>175</v>
      </c>
      <c r="I168" s="106">
        <v>55550</v>
      </c>
      <c r="J168" s="126">
        <v>79638.740000000005</v>
      </c>
      <c r="K168" s="126">
        <v>70423.210000000006</v>
      </c>
      <c r="L168" s="126">
        <v>78248</v>
      </c>
      <c r="M168" s="262"/>
    </row>
    <row r="169" spans="1:13" ht="31.5" x14ac:dyDescent="0.25">
      <c r="A169" s="228"/>
      <c r="B169" s="220"/>
      <c r="C169" s="100"/>
      <c r="D169" s="53" t="s">
        <v>96</v>
      </c>
      <c r="E169" s="53">
        <v>901</v>
      </c>
      <c r="F169" s="80" t="s">
        <v>128</v>
      </c>
      <c r="G169" s="106">
        <v>2</v>
      </c>
      <c r="H169" s="114" t="s">
        <v>175</v>
      </c>
      <c r="I169" s="106">
        <v>55550</v>
      </c>
      <c r="J169" s="126">
        <v>7884235.21</v>
      </c>
      <c r="K169" s="126">
        <v>6971897.5599999996</v>
      </c>
      <c r="L169" s="126">
        <v>7746551.5</v>
      </c>
      <c r="M169" s="232"/>
    </row>
    <row r="170" spans="1:13" ht="23.45" customHeight="1" x14ac:dyDescent="0.25">
      <c r="A170" s="228"/>
      <c r="B170" s="220"/>
      <c r="C170" s="100"/>
      <c r="D170" s="54" t="s">
        <v>93</v>
      </c>
      <c r="E170" s="54"/>
      <c r="F170" s="81"/>
      <c r="G170" s="116"/>
      <c r="H170" s="115"/>
      <c r="I170" s="116"/>
      <c r="J170" s="104">
        <f>SUM(J168,J169)</f>
        <v>7963873.9500000002</v>
      </c>
      <c r="K170" s="104">
        <f>SUM(K168,K169)</f>
        <v>7042320.7699999996</v>
      </c>
      <c r="L170" s="104">
        <f>SUM(L168,L169)</f>
        <v>7824799.5</v>
      </c>
      <c r="M170" s="170"/>
    </row>
    <row r="171" spans="1:13" ht="34.5" hidden="1" customHeight="1" x14ac:dyDescent="0.25">
      <c r="A171" s="228">
        <v>7</v>
      </c>
      <c r="B171" s="214"/>
      <c r="C171" s="217"/>
      <c r="D171" s="53" t="s">
        <v>96</v>
      </c>
      <c r="E171" s="53">
        <v>901</v>
      </c>
      <c r="F171" s="80" t="s">
        <v>128</v>
      </c>
      <c r="G171" s="106">
        <v>2</v>
      </c>
      <c r="H171" s="114" t="s">
        <v>132</v>
      </c>
      <c r="I171" s="106" t="s">
        <v>150</v>
      </c>
      <c r="J171" s="102">
        <v>0</v>
      </c>
      <c r="K171" s="102">
        <v>0</v>
      </c>
      <c r="L171" s="102">
        <v>0</v>
      </c>
      <c r="M171" s="231"/>
    </row>
    <row r="172" spans="1:13" ht="31.5" hidden="1" customHeight="1" x14ac:dyDescent="0.25">
      <c r="A172" s="228"/>
      <c r="B172" s="215"/>
      <c r="C172" s="218"/>
      <c r="D172" s="53" t="s">
        <v>155</v>
      </c>
      <c r="E172" s="53">
        <v>901</v>
      </c>
      <c r="F172" s="80" t="s">
        <v>128</v>
      </c>
      <c r="G172" s="106">
        <v>2</v>
      </c>
      <c r="H172" s="114" t="s">
        <v>132</v>
      </c>
      <c r="I172" s="106" t="s">
        <v>150</v>
      </c>
      <c r="J172" s="102">
        <v>0</v>
      </c>
      <c r="K172" s="102">
        <v>0</v>
      </c>
      <c r="L172" s="102">
        <v>0</v>
      </c>
      <c r="M172" s="252"/>
    </row>
    <row r="173" spans="1:13" ht="24.75" hidden="1" customHeight="1" x14ac:dyDescent="0.25">
      <c r="A173" s="228"/>
      <c r="B173" s="216"/>
      <c r="C173" s="219"/>
      <c r="D173" s="54" t="s">
        <v>16</v>
      </c>
      <c r="E173" s="54"/>
      <c r="F173" s="81"/>
      <c r="G173" s="116"/>
      <c r="H173" s="115"/>
      <c r="I173" s="116"/>
      <c r="J173" s="104">
        <f>SUM(J171:J172)</f>
        <v>0</v>
      </c>
      <c r="K173" s="104">
        <f>SUM(K171:K172)</f>
        <v>0</v>
      </c>
      <c r="L173" s="104">
        <f>SUM(L171:L172)</f>
        <v>0</v>
      </c>
      <c r="M173" s="253"/>
    </row>
    <row r="174" spans="1:13" ht="33.75" hidden="1" customHeight="1" x14ac:dyDescent="0.25">
      <c r="A174" s="228">
        <v>8</v>
      </c>
      <c r="B174" s="220"/>
      <c r="C174" s="224"/>
      <c r="D174" s="53" t="s">
        <v>96</v>
      </c>
      <c r="E174" s="53">
        <v>901</v>
      </c>
      <c r="F174" s="80" t="s">
        <v>128</v>
      </c>
      <c r="G174" s="106">
        <v>2</v>
      </c>
      <c r="H174" s="114" t="s">
        <v>133</v>
      </c>
      <c r="I174" s="106"/>
      <c r="J174" s="102">
        <v>0</v>
      </c>
      <c r="K174" s="102">
        <v>0</v>
      </c>
      <c r="L174" s="102">
        <v>0</v>
      </c>
      <c r="M174" s="110"/>
    </row>
    <row r="175" spans="1:13" ht="31.5" hidden="1" customHeight="1" x14ac:dyDescent="0.25">
      <c r="A175" s="228"/>
      <c r="B175" s="220"/>
      <c r="C175" s="224"/>
      <c r="D175" s="53" t="s">
        <v>155</v>
      </c>
      <c r="E175" s="53">
        <v>901</v>
      </c>
      <c r="F175" s="80" t="s">
        <v>128</v>
      </c>
      <c r="G175" s="106">
        <v>2</v>
      </c>
      <c r="H175" s="114" t="s">
        <v>133</v>
      </c>
      <c r="I175" s="106">
        <v>83270</v>
      </c>
      <c r="J175" s="102">
        <v>0</v>
      </c>
      <c r="K175" s="102">
        <v>0</v>
      </c>
      <c r="L175" s="102">
        <v>0</v>
      </c>
      <c r="M175" s="111"/>
    </row>
    <row r="176" spans="1:13" ht="24" hidden="1" customHeight="1" x14ac:dyDescent="0.25">
      <c r="A176" s="228"/>
      <c r="B176" s="220"/>
      <c r="C176" s="224"/>
      <c r="D176" s="54" t="s">
        <v>16</v>
      </c>
      <c r="E176" s="54"/>
      <c r="F176" s="81"/>
      <c r="G176" s="116"/>
      <c r="H176" s="115"/>
      <c r="I176" s="116"/>
      <c r="J176" s="104">
        <f>SUM(J175,J174)</f>
        <v>0</v>
      </c>
      <c r="K176" s="104">
        <f>SUM(K175,K174)</f>
        <v>0</v>
      </c>
      <c r="L176" s="104">
        <f>SUM(L175,L174)</f>
        <v>0</v>
      </c>
      <c r="M176" s="111"/>
    </row>
    <row r="177" spans="1:13" ht="33" hidden="1" customHeight="1" x14ac:dyDescent="0.25">
      <c r="A177" s="228">
        <v>9</v>
      </c>
      <c r="B177" s="220"/>
      <c r="C177" s="68"/>
      <c r="D177" s="53" t="s">
        <v>96</v>
      </c>
      <c r="E177" s="53">
        <v>901</v>
      </c>
      <c r="F177" s="80" t="s">
        <v>128</v>
      </c>
      <c r="G177" s="106">
        <v>2</v>
      </c>
      <c r="H177" s="114" t="s">
        <v>134</v>
      </c>
      <c r="I177" s="106"/>
      <c r="J177" s="102">
        <v>0</v>
      </c>
      <c r="K177" s="102">
        <v>0</v>
      </c>
      <c r="L177" s="102">
        <v>0</v>
      </c>
      <c r="M177" s="91"/>
    </row>
    <row r="178" spans="1:13" ht="31.5" hidden="1" customHeight="1" x14ac:dyDescent="0.25">
      <c r="A178" s="228"/>
      <c r="B178" s="220"/>
      <c r="C178" s="68"/>
      <c r="D178" s="53" t="s">
        <v>155</v>
      </c>
      <c r="E178" s="53">
        <v>901</v>
      </c>
      <c r="F178" s="80" t="s">
        <v>128</v>
      </c>
      <c r="G178" s="106">
        <v>2</v>
      </c>
      <c r="H178" s="114" t="s">
        <v>134</v>
      </c>
      <c r="I178" s="106">
        <v>80910</v>
      </c>
      <c r="J178" s="102">
        <v>0</v>
      </c>
      <c r="K178" s="102">
        <v>0</v>
      </c>
      <c r="L178" s="102">
        <v>0</v>
      </c>
      <c r="M178" s="111"/>
    </row>
    <row r="179" spans="1:13" ht="31.5" customHeight="1" x14ac:dyDescent="0.25">
      <c r="A179" s="211">
        <v>23</v>
      </c>
      <c r="B179" s="214" t="s">
        <v>235</v>
      </c>
      <c r="C179" s="217"/>
      <c r="D179" s="53" t="s">
        <v>155</v>
      </c>
      <c r="E179" s="53">
        <v>901</v>
      </c>
      <c r="F179" s="80" t="s">
        <v>128</v>
      </c>
      <c r="G179" s="106">
        <v>2</v>
      </c>
      <c r="H179" s="114" t="s">
        <v>143</v>
      </c>
      <c r="I179" s="106">
        <v>80951</v>
      </c>
      <c r="J179" s="179">
        <v>180000</v>
      </c>
      <c r="K179" s="126">
        <v>0</v>
      </c>
      <c r="L179" s="126">
        <v>0</v>
      </c>
      <c r="M179" s="176"/>
    </row>
    <row r="180" spans="1:13" ht="31.5" customHeight="1" x14ac:dyDescent="0.25">
      <c r="A180" s="212"/>
      <c r="B180" s="215"/>
      <c r="C180" s="218"/>
      <c r="D180" s="53" t="s">
        <v>96</v>
      </c>
      <c r="E180" s="53">
        <v>901</v>
      </c>
      <c r="F180" s="80" t="s">
        <v>128</v>
      </c>
      <c r="G180" s="106">
        <v>2</v>
      </c>
      <c r="H180" s="114" t="s">
        <v>143</v>
      </c>
      <c r="I180" s="106"/>
      <c r="J180" s="126">
        <v>0</v>
      </c>
      <c r="K180" s="126">
        <v>0</v>
      </c>
      <c r="L180" s="126">
        <v>0</v>
      </c>
      <c r="M180" s="176"/>
    </row>
    <row r="181" spans="1:13" ht="31.5" customHeight="1" x14ac:dyDescent="0.25">
      <c r="A181" s="213"/>
      <c r="B181" s="216"/>
      <c r="C181" s="219"/>
      <c r="D181" s="54" t="s">
        <v>93</v>
      </c>
      <c r="E181" s="54"/>
      <c r="F181" s="81"/>
      <c r="G181" s="116"/>
      <c r="H181" s="115"/>
      <c r="I181" s="116"/>
      <c r="J181" s="104">
        <f>SUM(J179,J180)</f>
        <v>180000</v>
      </c>
      <c r="K181" s="104">
        <f>SUM(K179,K180)</f>
        <v>0</v>
      </c>
      <c r="L181" s="104">
        <f>SUM(L179,L180)</f>
        <v>0</v>
      </c>
      <c r="M181" s="176"/>
    </row>
    <row r="182" spans="1:13" ht="31.5" x14ac:dyDescent="0.25">
      <c r="A182" s="228">
        <v>24</v>
      </c>
      <c r="B182" s="220" t="s">
        <v>201</v>
      </c>
      <c r="C182" s="99"/>
      <c r="D182" s="53" t="s">
        <v>155</v>
      </c>
      <c r="E182" s="53">
        <v>901</v>
      </c>
      <c r="F182" s="80" t="s">
        <v>128</v>
      </c>
      <c r="G182" s="106">
        <v>2</v>
      </c>
      <c r="H182" s="114" t="s">
        <v>200</v>
      </c>
      <c r="I182" s="125">
        <v>52430</v>
      </c>
      <c r="J182" s="126">
        <v>0</v>
      </c>
      <c r="K182" s="126">
        <v>385580</v>
      </c>
      <c r="L182" s="126">
        <v>0</v>
      </c>
      <c r="M182" s="244"/>
    </row>
    <row r="183" spans="1:13" ht="31.5" x14ac:dyDescent="0.25">
      <c r="A183" s="228"/>
      <c r="B183" s="220"/>
      <c r="C183" s="100"/>
      <c r="D183" s="53" t="s">
        <v>96</v>
      </c>
      <c r="E183" s="53">
        <v>901</v>
      </c>
      <c r="F183" s="80" t="s">
        <v>128</v>
      </c>
      <c r="G183" s="106">
        <v>2</v>
      </c>
      <c r="H183" s="114" t="s">
        <v>200</v>
      </c>
      <c r="I183" s="125">
        <v>52430</v>
      </c>
      <c r="J183" s="126">
        <v>0</v>
      </c>
      <c r="K183" s="126">
        <v>7326000</v>
      </c>
      <c r="L183" s="126">
        <v>0</v>
      </c>
      <c r="M183" s="245"/>
    </row>
    <row r="184" spans="1:13" ht="24.6" customHeight="1" x14ac:dyDescent="0.25">
      <c r="A184" s="228"/>
      <c r="B184" s="220"/>
      <c r="C184" s="100"/>
      <c r="D184" s="54" t="s">
        <v>93</v>
      </c>
      <c r="E184" s="54"/>
      <c r="F184" s="81"/>
      <c r="G184" s="54"/>
      <c r="H184" s="81"/>
      <c r="I184" s="54"/>
      <c r="J184" s="104">
        <f>SUM(J182,J183)</f>
        <v>0</v>
      </c>
      <c r="K184" s="104">
        <f>SUM(K182,K183)</f>
        <v>7711580</v>
      </c>
      <c r="L184" s="104">
        <f>SUM(L182,L183)</f>
        <v>0</v>
      </c>
      <c r="M184" s="246"/>
    </row>
    <row r="185" spans="1:13" ht="126" x14ac:dyDescent="0.25">
      <c r="A185" s="211"/>
      <c r="B185" s="335" t="s">
        <v>99</v>
      </c>
      <c r="C185" s="338"/>
      <c r="D185" s="129" t="s">
        <v>230</v>
      </c>
      <c r="E185" s="132"/>
      <c r="F185" s="133"/>
      <c r="G185" s="132"/>
      <c r="H185" s="133"/>
      <c r="I185" s="132"/>
      <c r="J185" s="131">
        <f>J138+J142+J146</f>
        <v>302497.64</v>
      </c>
      <c r="K185" s="131">
        <v>0</v>
      </c>
      <c r="L185" s="131">
        <v>0</v>
      </c>
      <c r="M185" s="175"/>
    </row>
    <row r="186" spans="1:13" ht="31.5" x14ac:dyDescent="0.25">
      <c r="A186" s="212"/>
      <c r="B186" s="336"/>
      <c r="C186" s="338"/>
      <c r="D186" s="129" t="s">
        <v>155</v>
      </c>
      <c r="E186" s="129"/>
      <c r="F186" s="130"/>
      <c r="G186" s="129"/>
      <c r="H186" s="130"/>
      <c r="I186" s="129"/>
      <c r="J186" s="131">
        <f>J81+J84+J87+J90+J96+J99+J102+J105+J108+J111+J114+J132+J135+J139+J143+J147+J150+J153+J156+J162+J165+J168+J182+J179</f>
        <v>75790014.939999983</v>
      </c>
      <c r="K186" s="131">
        <f>K81+K84+K87+K90+K102+K105+K108+K111+K114+K126+K129+K132+K135+K150+K153+K156+K159+K168+K182</f>
        <v>57037043.190000005</v>
      </c>
      <c r="L186" s="131">
        <f>L81+L84+L87+L90+L102+L105+L108+L111+L114+L126+L129+L132+L135+L150+L153+L156+L159+L168+L182+L165</f>
        <v>61971011.229999997</v>
      </c>
      <c r="M186" s="262"/>
    </row>
    <row r="187" spans="1:13" ht="31.5" x14ac:dyDescent="0.25">
      <c r="A187" s="212"/>
      <c r="B187" s="336"/>
      <c r="C187" s="338"/>
      <c r="D187" s="129" t="s">
        <v>96</v>
      </c>
      <c r="E187" s="129"/>
      <c r="F187" s="130"/>
      <c r="G187" s="129"/>
      <c r="H187" s="130"/>
      <c r="I187" s="129"/>
      <c r="J187" s="131">
        <f>J88+J100+J106+J109+J136+J140+J144+J148+J157+J169</f>
        <v>90095606.459999993</v>
      </c>
      <c r="K187" s="131">
        <f>K82+K85+K88+K91+K103+K106+K109+K112+K115+K127+K130+K133+K136+K151+K154+K157+K160+K169+K183</f>
        <v>29190819.16</v>
      </c>
      <c r="L187" s="131">
        <f>L82+L85+L88+L91+L103+L106+L109+L112+L115+L127+L130+L133+L136+L151+L154+L157+L160+L169+L183+L166</f>
        <v>54933582.379999995</v>
      </c>
      <c r="M187" s="232"/>
    </row>
    <row r="188" spans="1:13" ht="31.5" x14ac:dyDescent="0.25">
      <c r="A188" s="213"/>
      <c r="B188" s="337"/>
      <c r="C188" s="339"/>
      <c r="D188" s="132" t="s">
        <v>189</v>
      </c>
      <c r="E188" s="132"/>
      <c r="F188" s="133"/>
      <c r="G188" s="132"/>
      <c r="H188" s="133"/>
      <c r="I188" s="132"/>
      <c r="J188" s="134">
        <f>J83+J86+J89+J92+J98+J101+J104+J107+J110+J113+J116+J134+J137+J141+J145+J149+J152+J155+J158+J164+J167+J170+J184+J181</f>
        <v>166188119.03999999</v>
      </c>
      <c r="K188" s="134">
        <f>SUM(K186,K187)</f>
        <v>86227862.350000009</v>
      </c>
      <c r="L188" s="134">
        <f>SUM(L186,L187)</f>
        <v>116904593.60999998</v>
      </c>
      <c r="M188" s="233"/>
    </row>
    <row r="189" spans="1:13" ht="18.75" customHeight="1" x14ac:dyDescent="0.25">
      <c r="A189" s="325">
        <v>3</v>
      </c>
      <c r="B189" s="234" t="s">
        <v>188</v>
      </c>
      <c r="C189" s="269" t="s">
        <v>121</v>
      </c>
      <c r="D189" s="275"/>
      <c r="E189" s="276"/>
      <c r="F189" s="276"/>
      <c r="G189" s="276"/>
      <c r="H189" s="276"/>
      <c r="I189" s="276"/>
      <c r="J189" s="276"/>
      <c r="K189" s="276"/>
      <c r="L189" s="277"/>
      <c r="M189" s="91"/>
    </row>
    <row r="190" spans="1:13" ht="15.75" hidden="1" customHeight="1" x14ac:dyDescent="0.25">
      <c r="A190" s="326"/>
      <c r="B190" s="235"/>
      <c r="C190" s="270"/>
      <c r="D190" s="278"/>
      <c r="E190" s="279"/>
      <c r="F190" s="279"/>
      <c r="G190" s="279"/>
      <c r="H190" s="279"/>
      <c r="I190" s="279"/>
      <c r="J190" s="279"/>
      <c r="K190" s="279"/>
      <c r="L190" s="280"/>
      <c r="M190" s="91"/>
    </row>
    <row r="191" spans="1:13" ht="99" customHeight="1" x14ac:dyDescent="0.25">
      <c r="A191" s="327"/>
      <c r="B191" s="236"/>
      <c r="C191" s="271"/>
      <c r="D191" s="281"/>
      <c r="E191" s="282"/>
      <c r="F191" s="282"/>
      <c r="G191" s="282"/>
      <c r="H191" s="282"/>
      <c r="I191" s="282"/>
      <c r="J191" s="282"/>
      <c r="K191" s="282"/>
      <c r="L191" s="283"/>
      <c r="M191" s="92"/>
    </row>
    <row r="192" spans="1:13" ht="31.5" hidden="1" x14ac:dyDescent="0.25">
      <c r="A192" s="97">
        <v>1</v>
      </c>
      <c r="B192" s="237"/>
      <c r="C192" s="225"/>
      <c r="D192" s="53" t="s">
        <v>155</v>
      </c>
      <c r="E192" s="53">
        <v>901</v>
      </c>
      <c r="F192" s="80" t="s">
        <v>128</v>
      </c>
      <c r="G192" s="53">
        <v>3</v>
      </c>
      <c r="H192" s="80" t="s">
        <v>128</v>
      </c>
      <c r="I192" s="53">
        <v>82410</v>
      </c>
      <c r="J192" s="56">
        <v>0</v>
      </c>
      <c r="K192" s="56">
        <v>0</v>
      </c>
      <c r="L192" s="56">
        <v>0</v>
      </c>
      <c r="M192" s="231"/>
    </row>
    <row r="193" spans="1:13" ht="31.5" hidden="1" x14ac:dyDescent="0.25">
      <c r="A193" s="97"/>
      <c r="B193" s="238"/>
      <c r="C193" s="226"/>
      <c r="D193" s="53" t="s">
        <v>96</v>
      </c>
      <c r="E193" s="53">
        <v>901</v>
      </c>
      <c r="F193" s="80" t="s">
        <v>128</v>
      </c>
      <c r="G193" s="53">
        <v>3</v>
      </c>
      <c r="H193" s="80" t="s">
        <v>128</v>
      </c>
      <c r="I193" s="53"/>
      <c r="J193" s="56">
        <v>0</v>
      </c>
      <c r="K193" s="56">
        <v>0</v>
      </c>
      <c r="L193" s="56">
        <v>0</v>
      </c>
      <c r="M193" s="232"/>
    </row>
    <row r="194" spans="1:13" hidden="1" x14ac:dyDescent="0.25">
      <c r="A194" s="97"/>
      <c r="B194" s="239"/>
      <c r="C194" s="227"/>
      <c r="D194" s="54" t="s">
        <v>93</v>
      </c>
      <c r="E194" s="54"/>
      <c r="F194" s="81"/>
      <c r="G194" s="54"/>
      <c r="H194" s="81"/>
      <c r="I194" s="54"/>
      <c r="J194" s="55">
        <f>SUM(J192,J193)</f>
        <v>0</v>
      </c>
      <c r="K194" s="55">
        <f>SUM(K192,K193)</f>
        <v>0</v>
      </c>
      <c r="L194" s="55">
        <f>SUM(L192,L193)</f>
        <v>0</v>
      </c>
      <c r="M194" s="233"/>
    </row>
    <row r="195" spans="1:13" ht="31.5" hidden="1" x14ac:dyDescent="0.25">
      <c r="A195" s="97">
        <v>2</v>
      </c>
      <c r="B195" s="237"/>
      <c r="C195" s="225"/>
      <c r="D195" s="53" t="s">
        <v>155</v>
      </c>
      <c r="E195" s="53">
        <v>901</v>
      </c>
      <c r="F195" s="80" t="s">
        <v>128</v>
      </c>
      <c r="G195" s="53">
        <v>3</v>
      </c>
      <c r="H195" s="80" t="s">
        <v>129</v>
      </c>
      <c r="I195" s="53" t="s">
        <v>151</v>
      </c>
      <c r="J195" s="56">
        <v>0</v>
      </c>
      <c r="K195" s="56">
        <v>0</v>
      </c>
      <c r="L195" s="56">
        <v>0</v>
      </c>
      <c r="M195" s="231"/>
    </row>
    <row r="196" spans="1:13" hidden="1" x14ac:dyDescent="0.25">
      <c r="A196" s="97"/>
      <c r="B196" s="238"/>
      <c r="C196" s="226"/>
      <c r="D196" s="53" t="s">
        <v>102</v>
      </c>
      <c r="E196" s="53">
        <v>901</v>
      </c>
      <c r="F196" s="80" t="s">
        <v>128</v>
      </c>
      <c r="G196" s="53">
        <v>3</v>
      </c>
      <c r="H196" s="80" t="s">
        <v>129</v>
      </c>
      <c r="I196" s="53" t="s">
        <v>151</v>
      </c>
      <c r="J196" s="56">
        <v>0</v>
      </c>
      <c r="K196" s="56">
        <v>0</v>
      </c>
      <c r="L196" s="56">
        <v>0</v>
      </c>
      <c r="M196" s="232"/>
    </row>
    <row r="197" spans="1:13" ht="34.5" hidden="1" customHeight="1" x14ac:dyDescent="0.25">
      <c r="A197" s="97"/>
      <c r="B197" s="238"/>
      <c r="C197" s="226"/>
      <c r="D197" s="53" t="s">
        <v>96</v>
      </c>
      <c r="E197" s="53">
        <v>901</v>
      </c>
      <c r="F197" s="80" t="s">
        <v>128</v>
      </c>
      <c r="G197" s="53">
        <v>3</v>
      </c>
      <c r="H197" s="80" t="s">
        <v>129</v>
      </c>
      <c r="I197" s="53" t="s">
        <v>151</v>
      </c>
      <c r="J197" s="56">
        <v>0</v>
      </c>
      <c r="K197" s="56">
        <v>0</v>
      </c>
      <c r="L197" s="56">
        <v>0</v>
      </c>
      <c r="M197" s="232"/>
    </row>
    <row r="198" spans="1:13" hidden="1" x14ac:dyDescent="0.25">
      <c r="A198" s="97"/>
      <c r="B198" s="239"/>
      <c r="C198" s="227"/>
      <c r="D198" s="54" t="s">
        <v>93</v>
      </c>
      <c r="E198" s="54"/>
      <c r="F198" s="81"/>
      <c r="G198" s="54"/>
      <c r="H198" s="81"/>
      <c r="I198" s="54"/>
      <c r="J198" s="55">
        <f>SUM(J195,J197)+J196</f>
        <v>0</v>
      </c>
      <c r="K198" s="55">
        <f>SUM(K195,K197)+K196</f>
        <v>0</v>
      </c>
      <c r="L198" s="55">
        <f>SUM(L195,L197)+L196</f>
        <v>0</v>
      </c>
      <c r="M198" s="233"/>
    </row>
    <row r="199" spans="1:13" ht="31.5" x14ac:dyDescent="0.25">
      <c r="A199" s="228">
        <v>1</v>
      </c>
      <c r="B199" s="214" t="s">
        <v>176</v>
      </c>
      <c r="C199" s="272"/>
      <c r="D199" s="53" t="s">
        <v>154</v>
      </c>
      <c r="E199" s="53">
        <v>901</v>
      </c>
      <c r="F199" s="80" t="s">
        <v>128</v>
      </c>
      <c r="G199" s="53">
        <v>3</v>
      </c>
      <c r="H199" s="80" t="s">
        <v>169</v>
      </c>
      <c r="I199" s="53">
        <v>82450</v>
      </c>
      <c r="J199" s="102">
        <v>4812000</v>
      </c>
      <c r="K199" s="102">
        <v>4812000</v>
      </c>
      <c r="L199" s="102">
        <v>4812000</v>
      </c>
      <c r="M199" s="231"/>
    </row>
    <row r="200" spans="1:13" ht="29.25" customHeight="1" x14ac:dyDescent="0.25">
      <c r="A200" s="228"/>
      <c r="B200" s="215"/>
      <c r="C200" s="273"/>
      <c r="D200" s="53" t="s">
        <v>96</v>
      </c>
      <c r="E200" s="53">
        <v>901</v>
      </c>
      <c r="F200" s="80" t="s">
        <v>128</v>
      </c>
      <c r="G200" s="53">
        <v>3</v>
      </c>
      <c r="H200" s="80" t="s">
        <v>169</v>
      </c>
      <c r="I200" s="53"/>
      <c r="J200" s="102">
        <v>0</v>
      </c>
      <c r="K200" s="102">
        <v>0</v>
      </c>
      <c r="L200" s="102">
        <v>0</v>
      </c>
      <c r="M200" s="258"/>
    </row>
    <row r="201" spans="1:13" ht="15.75" hidden="1" customHeight="1" x14ac:dyDescent="0.25">
      <c r="A201" s="228"/>
      <c r="B201" s="215"/>
      <c r="C201" s="274"/>
      <c r="D201" s="54" t="s">
        <v>16</v>
      </c>
      <c r="E201" s="54"/>
      <c r="F201" s="81"/>
      <c r="G201" s="54"/>
      <c r="H201" s="81"/>
      <c r="I201" s="54"/>
      <c r="J201" s="104">
        <f>SUM(J199,J200)</f>
        <v>4812000</v>
      </c>
      <c r="K201" s="104">
        <f>SUM(K199,K200)</f>
        <v>4812000</v>
      </c>
      <c r="L201" s="104">
        <f>SUM(L199,L200)</f>
        <v>4812000</v>
      </c>
      <c r="M201" s="258"/>
    </row>
    <row r="202" spans="1:13" ht="31.5" hidden="1" customHeight="1" x14ac:dyDescent="0.25">
      <c r="A202" s="228"/>
      <c r="B202" s="215"/>
      <c r="C202" s="263"/>
      <c r="D202" s="53" t="s">
        <v>154</v>
      </c>
      <c r="E202" s="53"/>
      <c r="F202" s="80"/>
      <c r="G202" s="53"/>
      <c r="H202" s="80"/>
      <c r="I202" s="53"/>
      <c r="J202" s="102">
        <v>328.9</v>
      </c>
      <c r="K202" s="102">
        <v>328.9</v>
      </c>
      <c r="L202" s="102">
        <v>328.9</v>
      </c>
      <c r="M202" s="258"/>
    </row>
    <row r="203" spans="1:13" ht="31.5" hidden="1" customHeight="1" x14ac:dyDescent="0.25">
      <c r="A203" s="228"/>
      <c r="B203" s="215"/>
      <c r="C203" s="264"/>
      <c r="D203" s="53" t="s">
        <v>177</v>
      </c>
      <c r="E203" s="53"/>
      <c r="F203" s="80"/>
      <c r="G203" s="53"/>
      <c r="H203" s="80"/>
      <c r="I203" s="53"/>
      <c r="J203" s="102">
        <v>0</v>
      </c>
      <c r="K203" s="102">
        <v>0</v>
      </c>
      <c r="L203" s="102">
        <v>0</v>
      </c>
      <c r="M203" s="258"/>
    </row>
    <row r="204" spans="1:13" ht="18" customHeight="1" x14ac:dyDescent="0.25">
      <c r="A204" s="228"/>
      <c r="B204" s="216"/>
      <c r="C204" s="265"/>
      <c r="D204" s="54" t="s">
        <v>16</v>
      </c>
      <c r="E204" s="54"/>
      <c r="F204" s="81"/>
      <c r="G204" s="54"/>
      <c r="H204" s="81"/>
      <c r="I204" s="54"/>
      <c r="J204" s="104">
        <f>SUM(J199,J200)</f>
        <v>4812000</v>
      </c>
      <c r="K204" s="104">
        <f>SUM(K199,K200)</f>
        <v>4812000</v>
      </c>
      <c r="L204" s="104">
        <f>SUM(L199,L200)</f>
        <v>4812000</v>
      </c>
      <c r="M204" s="259"/>
    </row>
    <row r="205" spans="1:13" ht="31.5" x14ac:dyDescent="0.25">
      <c r="A205" s="228">
        <v>2</v>
      </c>
      <c r="B205" s="214" t="s">
        <v>120</v>
      </c>
      <c r="C205" s="225"/>
      <c r="D205" s="53" t="s">
        <v>155</v>
      </c>
      <c r="E205" s="53">
        <v>901</v>
      </c>
      <c r="F205" s="80" t="s">
        <v>128</v>
      </c>
      <c r="G205" s="53">
        <v>3</v>
      </c>
      <c r="H205" s="80" t="s">
        <v>170</v>
      </c>
      <c r="I205" s="53"/>
      <c r="J205" s="103">
        <v>0</v>
      </c>
      <c r="K205" s="103">
        <v>0</v>
      </c>
      <c r="L205" s="103">
        <v>0</v>
      </c>
      <c r="M205" s="231"/>
    </row>
    <row r="206" spans="1:13" ht="31.5" x14ac:dyDescent="0.25">
      <c r="A206" s="228"/>
      <c r="B206" s="215"/>
      <c r="C206" s="226"/>
      <c r="D206" s="53" t="s">
        <v>96</v>
      </c>
      <c r="E206" s="53">
        <v>901</v>
      </c>
      <c r="F206" s="80" t="s">
        <v>128</v>
      </c>
      <c r="G206" s="53">
        <v>3</v>
      </c>
      <c r="H206" s="80" t="s">
        <v>170</v>
      </c>
      <c r="I206" s="53">
        <v>16710</v>
      </c>
      <c r="J206" s="102">
        <v>136000</v>
      </c>
      <c r="K206" s="102">
        <v>192000</v>
      </c>
      <c r="L206" s="102">
        <v>249600</v>
      </c>
      <c r="M206" s="232"/>
    </row>
    <row r="207" spans="1:13" x14ac:dyDescent="0.25">
      <c r="A207" s="228"/>
      <c r="B207" s="216"/>
      <c r="C207" s="227"/>
      <c r="D207" s="54" t="s">
        <v>93</v>
      </c>
      <c r="E207" s="54"/>
      <c r="F207" s="81"/>
      <c r="G207" s="54"/>
      <c r="H207" s="81"/>
      <c r="I207" s="54"/>
      <c r="J207" s="104">
        <f>SUM(J205,J206)</f>
        <v>136000</v>
      </c>
      <c r="K207" s="104">
        <f>SUM(K205,K206)</f>
        <v>192000</v>
      </c>
      <c r="L207" s="104">
        <f>SUM(L205,L206)</f>
        <v>249600</v>
      </c>
      <c r="M207" s="233"/>
    </row>
    <row r="208" spans="1:13" ht="31.5" x14ac:dyDescent="0.25">
      <c r="A208" s="211">
        <v>3</v>
      </c>
      <c r="B208" s="214" t="s">
        <v>202</v>
      </c>
      <c r="C208" s="225"/>
      <c r="D208" s="53" t="s">
        <v>155</v>
      </c>
      <c r="E208" s="53">
        <v>901</v>
      </c>
      <c r="F208" s="80" t="s">
        <v>128</v>
      </c>
      <c r="G208" s="53">
        <v>3</v>
      </c>
      <c r="H208" s="80" t="s">
        <v>171</v>
      </c>
      <c r="I208" s="53" t="s">
        <v>153</v>
      </c>
      <c r="J208" s="102">
        <v>450185.42</v>
      </c>
      <c r="K208" s="102">
        <v>450185.42</v>
      </c>
      <c r="L208" s="102">
        <v>450185.42</v>
      </c>
      <c r="M208" s="244"/>
    </row>
    <row r="209" spans="1:13" ht="31.5" x14ac:dyDescent="0.25">
      <c r="A209" s="212"/>
      <c r="B209" s="215"/>
      <c r="C209" s="226"/>
      <c r="D209" s="53" t="s">
        <v>96</v>
      </c>
      <c r="E209" s="53">
        <v>901</v>
      </c>
      <c r="F209" s="80" t="s">
        <v>128</v>
      </c>
      <c r="G209" s="53">
        <v>3</v>
      </c>
      <c r="H209" s="80" t="s">
        <v>171</v>
      </c>
      <c r="I209" s="53" t="s">
        <v>153</v>
      </c>
      <c r="J209" s="102">
        <v>1125463.48</v>
      </c>
      <c r="K209" s="102">
        <v>1125463.48</v>
      </c>
      <c r="L209" s="102">
        <v>1125463.48</v>
      </c>
      <c r="M209" s="245"/>
    </row>
    <row r="210" spans="1:13" x14ac:dyDescent="0.25">
      <c r="A210" s="213"/>
      <c r="B210" s="216"/>
      <c r="C210" s="227"/>
      <c r="D210" s="54" t="s">
        <v>93</v>
      </c>
      <c r="E210" s="54"/>
      <c r="F210" s="81"/>
      <c r="G210" s="54"/>
      <c r="H210" s="81"/>
      <c r="I210" s="54"/>
      <c r="J210" s="104">
        <f>SUM(J208,J209)</f>
        <v>1575648.9</v>
      </c>
      <c r="K210" s="104">
        <f>SUM(K208,K209)</f>
        <v>1575648.9</v>
      </c>
      <c r="L210" s="104">
        <f>SUM(L208,L209)</f>
        <v>1575648.9</v>
      </c>
      <c r="M210" s="246"/>
    </row>
    <row r="211" spans="1:13" hidden="1" x14ac:dyDescent="0.25">
      <c r="A211" s="211"/>
      <c r="B211" s="214"/>
      <c r="C211" s="225"/>
      <c r="D211" s="53"/>
      <c r="E211" s="53"/>
      <c r="F211" s="80"/>
      <c r="G211" s="53"/>
      <c r="H211" s="80"/>
      <c r="I211" s="53"/>
      <c r="J211" s="103"/>
      <c r="K211" s="103"/>
      <c r="L211" s="103"/>
      <c r="M211" s="231"/>
    </row>
    <row r="212" spans="1:13" ht="31.5" hidden="1" customHeight="1" x14ac:dyDescent="0.25">
      <c r="A212" s="212"/>
      <c r="B212" s="215"/>
      <c r="C212" s="226"/>
      <c r="D212" s="53"/>
      <c r="E212" s="53"/>
      <c r="F212" s="80"/>
      <c r="G212" s="53"/>
      <c r="H212" s="80"/>
      <c r="I212" s="53"/>
      <c r="J212" s="102"/>
      <c r="K212" s="102"/>
      <c r="L212" s="102"/>
      <c r="M212" s="233"/>
    </row>
    <row r="213" spans="1:13" ht="21.75" hidden="1" customHeight="1" x14ac:dyDescent="0.25">
      <c r="A213" s="213"/>
      <c r="B213" s="216"/>
      <c r="C213" s="227"/>
      <c r="D213" s="54"/>
      <c r="E213" s="54"/>
      <c r="F213" s="81"/>
      <c r="G213" s="54"/>
      <c r="H213" s="81"/>
      <c r="I213" s="54"/>
      <c r="J213" s="104"/>
      <c r="K213" s="104"/>
      <c r="L213" s="104"/>
      <c r="M213" s="110"/>
    </row>
    <row r="214" spans="1:13" ht="31.5" customHeight="1" x14ac:dyDescent="0.25">
      <c r="A214" s="228">
        <v>4</v>
      </c>
      <c r="B214" s="214" t="s">
        <v>179</v>
      </c>
      <c r="C214" s="99"/>
      <c r="D214" s="53" t="s">
        <v>155</v>
      </c>
      <c r="E214" s="53">
        <v>901</v>
      </c>
      <c r="F214" s="80" t="s">
        <v>128</v>
      </c>
      <c r="G214" s="53">
        <v>3</v>
      </c>
      <c r="H214" s="80" t="s">
        <v>174</v>
      </c>
      <c r="I214" s="53"/>
      <c r="J214" s="103">
        <v>0</v>
      </c>
      <c r="K214" s="103">
        <v>0</v>
      </c>
      <c r="L214" s="103">
        <v>0</v>
      </c>
      <c r="M214" s="244"/>
    </row>
    <row r="215" spans="1:13" ht="31.5" x14ac:dyDescent="0.25">
      <c r="A215" s="228"/>
      <c r="B215" s="215"/>
      <c r="C215" s="100"/>
      <c r="D215" s="53" t="s">
        <v>96</v>
      </c>
      <c r="E215" s="53">
        <v>901</v>
      </c>
      <c r="F215" s="80" t="s">
        <v>128</v>
      </c>
      <c r="G215" s="53">
        <v>3</v>
      </c>
      <c r="H215" s="80" t="s">
        <v>174</v>
      </c>
      <c r="I215" s="53" t="s">
        <v>152</v>
      </c>
      <c r="J215" s="103">
        <v>14578740</v>
      </c>
      <c r="K215" s="103">
        <v>11282700</v>
      </c>
      <c r="L215" s="103">
        <v>22565400</v>
      </c>
      <c r="M215" s="245"/>
    </row>
    <row r="216" spans="1:13" ht="49.5" customHeight="1" x14ac:dyDescent="0.25">
      <c r="A216" s="228"/>
      <c r="B216" s="216"/>
      <c r="C216" s="101"/>
      <c r="D216" s="54" t="s">
        <v>93</v>
      </c>
      <c r="E216" s="54"/>
      <c r="F216" s="81"/>
      <c r="G216" s="54"/>
      <c r="H216" s="81"/>
      <c r="I216" s="54"/>
      <c r="J216" s="105">
        <f>SUM(J214,J215)</f>
        <v>14578740</v>
      </c>
      <c r="K216" s="105">
        <f>SUM(K214,K215)</f>
        <v>11282700</v>
      </c>
      <c r="L216" s="105">
        <f>SUM(L214,L215)</f>
        <v>22565400</v>
      </c>
      <c r="M216" s="246"/>
    </row>
    <row r="217" spans="1:13" ht="31.5" x14ac:dyDescent="0.25">
      <c r="A217" s="228">
        <v>5</v>
      </c>
      <c r="B217" s="214" t="s">
        <v>178</v>
      </c>
      <c r="C217" s="225"/>
      <c r="D217" s="53" t="s">
        <v>155</v>
      </c>
      <c r="E217" s="53">
        <v>901</v>
      </c>
      <c r="F217" s="80" t="s">
        <v>128</v>
      </c>
      <c r="G217" s="53">
        <v>3</v>
      </c>
      <c r="H217" s="80" t="s">
        <v>180</v>
      </c>
      <c r="I217" s="53"/>
      <c r="J217" s="103">
        <v>0</v>
      </c>
      <c r="K217" s="103">
        <v>0</v>
      </c>
      <c r="L217" s="103">
        <v>0</v>
      </c>
      <c r="M217" s="91"/>
    </row>
    <row r="218" spans="1:13" ht="31.5" x14ac:dyDescent="0.25">
      <c r="A218" s="228"/>
      <c r="B218" s="329"/>
      <c r="C218" s="331"/>
      <c r="D218" s="53" t="s">
        <v>96</v>
      </c>
      <c r="E218" s="53">
        <v>901</v>
      </c>
      <c r="F218" s="80" t="s">
        <v>128</v>
      </c>
      <c r="G218" s="53">
        <v>3</v>
      </c>
      <c r="H218" s="80" t="s">
        <v>180</v>
      </c>
      <c r="I218" s="53">
        <v>16722</v>
      </c>
      <c r="J218" s="102">
        <v>72000</v>
      </c>
      <c r="K218" s="102">
        <v>75000</v>
      </c>
      <c r="L218" s="102">
        <v>75000</v>
      </c>
      <c r="M218" s="91"/>
    </row>
    <row r="219" spans="1:13" ht="105.75" customHeight="1" x14ac:dyDescent="0.25">
      <c r="A219" s="228"/>
      <c r="B219" s="330"/>
      <c r="C219" s="332"/>
      <c r="D219" s="57" t="s">
        <v>93</v>
      </c>
      <c r="E219" s="57"/>
      <c r="F219" s="86"/>
      <c r="G219" s="57"/>
      <c r="H219" s="86"/>
      <c r="I219" s="57"/>
      <c r="J219" s="105">
        <f>SUM(J218+J217)</f>
        <v>72000</v>
      </c>
      <c r="K219" s="105">
        <f>SUM(K218+K217)</f>
        <v>75000</v>
      </c>
      <c r="L219" s="105">
        <f>SUM(L218+L217)</f>
        <v>75000</v>
      </c>
      <c r="M219" s="91"/>
    </row>
    <row r="220" spans="1:13" ht="31.5" x14ac:dyDescent="0.25">
      <c r="A220" s="228">
        <v>6</v>
      </c>
      <c r="B220" s="214" t="s">
        <v>182</v>
      </c>
      <c r="C220" s="225"/>
      <c r="D220" s="53" t="s">
        <v>155</v>
      </c>
      <c r="E220" s="53">
        <v>901</v>
      </c>
      <c r="F220" s="80" t="s">
        <v>128</v>
      </c>
      <c r="G220" s="53">
        <v>3</v>
      </c>
      <c r="H220" s="80" t="s">
        <v>181</v>
      </c>
      <c r="I220" s="53"/>
      <c r="J220" s="103">
        <v>0</v>
      </c>
      <c r="K220" s="103">
        <v>0</v>
      </c>
      <c r="L220" s="103">
        <v>0</v>
      </c>
      <c r="M220" s="91"/>
    </row>
    <row r="221" spans="1:13" ht="31.5" x14ac:dyDescent="0.25">
      <c r="A221" s="228"/>
      <c r="B221" s="329"/>
      <c r="C221" s="331"/>
      <c r="D221" s="53" t="s">
        <v>96</v>
      </c>
      <c r="E221" s="53">
        <v>901</v>
      </c>
      <c r="F221" s="80" t="s">
        <v>128</v>
      </c>
      <c r="G221" s="53">
        <v>3</v>
      </c>
      <c r="H221" s="80" t="s">
        <v>181</v>
      </c>
      <c r="I221" s="53">
        <v>16723</v>
      </c>
      <c r="J221" s="166">
        <v>12827560</v>
      </c>
      <c r="K221" s="102">
        <v>19070760</v>
      </c>
      <c r="L221" s="102">
        <v>20804860</v>
      </c>
      <c r="M221" s="91"/>
    </row>
    <row r="222" spans="1:13" ht="104.45" customHeight="1" x14ac:dyDescent="0.25">
      <c r="A222" s="228"/>
      <c r="B222" s="330"/>
      <c r="C222" s="332"/>
      <c r="D222" s="57" t="s">
        <v>93</v>
      </c>
      <c r="E222" s="57"/>
      <c r="F222" s="86"/>
      <c r="G222" s="57"/>
      <c r="H222" s="86"/>
      <c r="I222" s="57"/>
      <c r="J222" s="105">
        <f>SUM(J221+J220)</f>
        <v>12827560</v>
      </c>
      <c r="K222" s="105">
        <f>SUM(K221+K220)</f>
        <v>19070760</v>
      </c>
      <c r="L222" s="105">
        <f>SUM(L221+L220)</f>
        <v>20804860</v>
      </c>
      <c r="M222" s="164"/>
    </row>
    <row r="223" spans="1:13" ht="35.25" hidden="1" customHeight="1" x14ac:dyDescent="0.25">
      <c r="A223" s="228"/>
      <c r="B223" s="284"/>
      <c r="C223" s="268"/>
      <c r="D223" s="53" t="s">
        <v>155</v>
      </c>
      <c r="E223" s="53">
        <v>901</v>
      </c>
      <c r="F223" s="80" t="s">
        <v>128</v>
      </c>
      <c r="G223" s="53">
        <v>3</v>
      </c>
      <c r="H223" s="80" t="s">
        <v>137</v>
      </c>
      <c r="I223" s="53">
        <v>80600</v>
      </c>
      <c r="J223" s="56">
        <v>0</v>
      </c>
      <c r="K223" s="56">
        <v>0</v>
      </c>
      <c r="L223" s="56">
        <v>0</v>
      </c>
      <c r="M223" s="231"/>
    </row>
    <row r="224" spans="1:13" ht="42.75" hidden="1" customHeight="1" x14ac:dyDescent="0.25">
      <c r="A224" s="228"/>
      <c r="B224" s="284"/>
      <c r="C224" s="268"/>
      <c r="D224" s="53" t="s">
        <v>10</v>
      </c>
      <c r="E224" s="53">
        <v>901</v>
      </c>
      <c r="F224" s="80" t="s">
        <v>128</v>
      </c>
      <c r="G224" s="53">
        <v>3</v>
      </c>
      <c r="H224" s="80" t="s">
        <v>137</v>
      </c>
      <c r="I224" s="53"/>
      <c r="J224" s="56">
        <v>0</v>
      </c>
      <c r="K224" s="56">
        <v>0</v>
      </c>
      <c r="L224" s="56">
        <v>0</v>
      </c>
      <c r="M224" s="232"/>
    </row>
    <row r="225" spans="1:13" ht="60.75" hidden="1" customHeight="1" x14ac:dyDescent="0.25">
      <c r="A225" s="228"/>
      <c r="B225" s="284"/>
      <c r="C225" s="268"/>
      <c r="D225" s="54" t="s">
        <v>16</v>
      </c>
      <c r="E225" s="54"/>
      <c r="F225" s="81"/>
      <c r="G225" s="54"/>
      <c r="H225" s="81"/>
      <c r="I225" s="54"/>
      <c r="J225" s="55">
        <f>SUM(J223,J224)</f>
        <v>0</v>
      </c>
      <c r="K225" s="55">
        <f>SUM(K223,K224)</f>
        <v>0</v>
      </c>
      <c r="L225" s="55">
        <f>SUM(L223,L224)</f>
        <v>0</v>
      </c>
      <c r="M225" s="232"/>
    </row>
    <row r="226" spans="1:13" ht="35.25" hidden="1" customHeight="1" x14ac:dyDescent="0.25">
      <c r="A226" s="228"/>
      <c r="B226" s="284"/>
      <c r="C226" s="268"/>
      <c r="D226" s="53" t="s">
        <v>155</v>
      </c>
      <c r="E226" s="53">
        <v>901</v>
      </c>
      <c r="F226" s="80" t="s">
        <v>128</v>
      </c>
      <c r="G226" s="53">
        <v>3</v>
      </c>
      <c r="H226" s="80" t="s">
        <v>138</v>
      </c>
      <c r="I226" s="53">
        <v>82300</v>
      </c>
      <c r="J226" s="56">
        <v>0</v>
      </c>
      <c r="K226" s="56">
        <v>0</v>
      </c>
      <c r="L226" s="56">
        <v>0</v>
      </c>
      <c r="M226" s="285"/>
    </row>
    <row r="227" spans="1:13" ht="18" hidden="1" customHeight="1" x14ac:dyDescent="0.25">
      <c r="A227" s="228"/>
      <c r="B227" s="284"/>
      <c r="C227" s="268"/>
      <c r="D227" s="53" t="s">
        <v>10</v>
      </c>
      <c r="E227" s="53">
        <v>901</v>
      </c>
      <c r="F227" s="80" t="s">
        <v>128</v>
      </c>
      <c r="G227" s="53">
        <v>3</v>
      </c>
      <c r="H227" s="80" t="s">
        <v>138</v>
      </c>
      <c r="I227" s="53"/>
      <c r="J227" s="56">
        <v>0</v>
      </c>
      <c r="K227" s="56">
        <v>0</v>
      </c>
      <c r="L227" s="56">
        <v>0</v>
      </c>
      <c r="M227" s="285"/>
    </row>
    <row r="228" spans="1:13" ht="45" hidden="1" customHeight="1" x14ac:dyDescent="0.25">
      <c r="A228" s="228"/>
      <c r="B228" s="284"/>
      <c r="C228" s="268"/>
      <c r="D228" s="54" t="s">
        <v>16</v>
      </c>
      <c r="E228" s="54"/>
      <c r="F228" s="81"/>
      <c r="G228" s="54"/>
      <c r="H228" s="81"/>
      <c r="I228" s="54"/>
      <c r="J228" s="55">
        <f>SUM(J226,J227)</f>
        <v>0</v>
      </c>
      <c r="K228" s="55">
        <f>SUM(K226,K227)</f>
        <v>0</v>
      </c>
      <c r="L228" s="55">
        <f>SUM(L226,L227)</f>
        <v>0</v>
      </c>
      <c r="M228" s="285"/>
    </row>
    <row r="229" spans="1:13" ht="31.5" hidden="1" x14ac:dyDescent="0.25">
      <c r="A229" s="228"/>
      <c r="B229" s="284"/>
      <c r="C229" s="268"/>
      <c r="D229" s="53" t="s">
        <v>155</v>
      </c>
      <c r="E229" s="53">
        <v>901</v>
      </c>
      <c r="F229" s="80" t="s">
        <v>128</v>
      </c>
      <c r="G229" s="53">
        <v>3</v>
      </c>
      <c r="H229" s="80" t="s">
        <v>135</v>
      </c>
      <c r="I229" s="53" t="s">
        <v>149</v>
      </c>
      <c r="J229" s="56">
        <v>0</v>
      </c>
      <c r="K229" s="56">
        <v>0</v>
      </c>
      <c r="L229" s="56">
        <v>0</v>
      </c>
      <c r="M229" s="285"/>
    </row>
    <row r="230" spans="1:13" ht="31.5" hidden="1" x14ac:dyDescent="0.25">
      <c r="A230" s="228"/>
      <c r="B230" s="284"/>
      <c r="C230" s="268"/>
      <c r="D230" s="53" t="s">
        <v>96</v>
      </c>
      <c r="E230" s="53">
        <v>901</v>
      </c>
      <c r="F230" s="80" t="s">
        <v>128</v>
      </c>
      <c r="G230" s="53">
        <v>3</v>
      </c>
      <c r="H230" s="80" t="s">
        <v>135</v>
      </c>
      <c r="I230" s="53" t="s">
        <v>149</v>
      </c>
      <c r="J230" s="56">
        <v>0</v>
      </c>
      <c r="K230" s="56">
        <v>0</v>
      </c>
      <c r="L230" s="56">
        <v>0</v>
      </c>
      <c r="M230" s="285"/>
    </row>
    <row r="231" spans="1:13" ht="85.15" hidden="1" customHeight="1" x14ac:dyDescent="0.25">
      <c r="A231" s="228"/>
      <c r="B231" s="284"/>
      <c r="C231" s="268"/>
      <c r="D231" s="54" t="s">
        <v>16</v>
      </c>
      <c r="E231" s="54"/>
      <c r="F231" s="81"/>
      <c r="G231" s="54"/>
      <c r="H231" s="81"/>
      <c r="I231" s="54"/>
      <c r="J231" s="55">
        <f>SUM(J229,J230)</f>
        <v>0</v>
      </c>
      <c r="K231" s="55">
        <f>SUM(K229,K230)</f>
        <v>0</v>
      </c>
      <c r="L231" s="55">
        <f>SUM(L229,L230)</f>
        <v>0</v>
      </c>
      <c r="M231" s="285"/>
    </row>
    <row r="232" spans="1:13" ht="85.15" customHeight="1" x14ac:dyDescent="0.25">
      <c r="A232" s="97">
        <v>7</v>
      </c>
      <c r="B232" s="167" t="s">
        <v>236</v>
      </c>
      <c r="C232" s="99"/>
      <c r="D232" s="57" t="s">
        <v>93</v>
      </c>
      <c r="E232" s="54"/>
      <c r="F232" s="81"/>
      <c r="G232" s="54"/>
      <c r="H232" s="81"/>
      <c r="I232" s="54"/>
      <c r="J232" s="55">
        <v>0</v>
      </c>
      <c r="K232" s="55">
        <v>0</v>
      </c>
      <c r="L232" s="55">
        <v>0</v>
      </c>
      <c r="M232" s="168"/>
    </row>
    <row r="233" spans="1:13" ht="31.5" x14ac:dyDescent="0.25">
      <c r="A233" s="228"/>
      <c r="B233" s="135" t="s">
        <v>98</v>
      </c>
      <c r="C233" s="136"/>
      <c r="D233" s="129" t="s">
        <v>155</v>
      </c>
      <c r="E233" s="129"/>
      <c r="F233" s="130"/>
      <c r="G233" s="129"/>
      <c r="H233" s="130"/>
      <c r="I233" s="129"/>
      <c r="J233" s="137">
        <v>5262185.42</v>
      </c>
      <c r="K233" s="137">
        <f>K199+K205+K208+K211+K214+K217+K220</f>
        <v>5262185.42</v>
      </c>
      <c r="L233" s="137">
        <f>L199+L205+L208+L211+L214+L217+L220</f>
        <v>5262185.42</v>
      </c>
      <c r="M233" s="257"/>
    </row>
    <row r="234" spans="1:13" ht="31.5" x14ac:dyDescent="0.25">
      <c r="A234" s="228"/>
      <c r="B234" s="138"/>
      <c r="C234" s="139"/>
      <c r="D234" s="129" t="s">
        <v>96</v>
      </c>
      <c r="E234" s="129"/>
      <c r="F234" s="130"/>
      <c r="G234" s="129"/>
      <c r="H234" s="130"/>
      <c r="I234" s="129"/>
      <c r="J234" s="137">
        <v>28379763.48</v>
      </c>
      <c r="K234" s="137">
        <f>K200+K206+K209+K212+K215+K218+K221</f>
        <v>31745923.48</v>
      </c>
      <c r="L234" s="137">
        <f>L200+L206+L209+L212+L215+L218+L221</f>
        <v>44820323.480000004</v>
      </c>
      <c r="M234" s="266"/>
    </row>
    <row r="235" spans="1:13" x14ac:dyDescent="0.25">
      <c r="A235" s="228"/>
      <c r="B235" s="140"/>
      <c r="C235" s="141"/>
      <c r="D235" s="132" t="s">
        <v>101</v>
      </c>
      <c r="E235" s="132"/>
      <c r="F235" s="133"/>
      <c r="G235" s="132"/>
      <c r="H235" s="133"/>
      <c r="I235" s="132"/>
      <c r="J235" s="137">
        <f>SUM(J233:J234)</f>
        <v>33641948.899999999</v>
      </c>
      <c r="K235" s="137">
        <f>SUM(K233:K234)</f>
        <v>37008108.899999999</v>
      </c>
      <c r="L235" s="137">
        <f>SUM(L233:L234)</f>
        <v>50082508.900000006</v>
      </c>
      <c r="M235" s="267"/>
    </row>
    <row r="236" spans="1:13" ht="18.75" hidden="1" customHeight="1" x14ac:dyDescent="0.25">
      <c r="A236" s="325">
        <v>4</v>
      </c>
      <c r="B236" s="234" t="s">
        <v>209</v>
      </c>
      <c r="C236" s="269" t="s">
        <v>121</v>
      </c>
      <c r="D236" s="275"/>
      <c r="E236" s="276"/>
      <c r="F236" s="276"/>
      <c r="G236" s="276"/>
      <c r="H236" s="276"/>
      <c r="I236" s="276"/>
      <c r="J236" s="276"/>
      <c r="K236" s="276"/>
      <c r="L236" s="277"/>
      <c r="M236" s="91"/>
    </row>
    <row r="237" spans="1:13" ht="40.9" customHeight="1" x14ac:dyDescent="0.25">
      <c r="A237" s="326"/>
      <c r="B237" s="235"/>
      <c r="C237" s="270"/>
      <c r="D237" s="278"/>
      <c r="E237" s="279"/>
      <c r="F237" s="279"/>
      <c r="G237" s="279"/>
      <c r="H237" s="279"/>
      <c r="I237" s="279"/>
      <c r="J237" s="279"/>
      <c r="K237" s="279"/>
      <c r="L237" s="280"/>
      <c r="M237" s="91"/>
    </row>
    <row r="238" spans="1:13" ht="28.9" customHeight="1" x14ac:dyDescent="0.25">
      <c r="A238" s="327"/>
      <c r="B238" s="236"/>
      <c r="C238" s="271"/>
      <c r="D238" s="281"/>
      <c r="E238" s="282"/>
      <c r="F238" s="282"/>
      <c r="G238" s="282"/>
      <c r="H238" s="282"/>
      <c r="I238" s="282"/>
      <c r="J238" s="282"/>
      <c r="K238" s="282"/>
      <c r="L238" s="283"/>
      <c r="M238" s="92"/>
    </row>
    <row r="239" spans="1:13" ht="29.45" hidden="1" customHeight="1" x14ac:dyDescent="0.25">
      <c r="A239" s="97"/>
      <c r="B239" s="237"/>
      <c r="C239" s="225"/>
      <c r="D239" s="53"/>
      <c r="E239" s="53"/>
      <c r="F239" s="80"/>
      <c r="G239" s="53"/>
      <c r="H239" s="80"/>
      <c r="I239" s="53"/>
      <c r="J239" s="56"/>
      <c r="K239" s="56"/>
      <c r="L239" s="56"/>
      <c r="M239" s="231"/>
    </row>
    <row r="240" spans="1:13" ht="28.15" hidden="1" customHeight="1" x14ac:dyDescent="0.25">
      <c r="A240" s="97"/>
      <c r="B240" s="238"/>
      <c r="C240" s="226"/>
      <c r="D240" s="53"/>
      <c r="E240" s="53"/>
      <c r="F240" s="80"/>
      <c r="G240" s="53"/>
      <c r="H240" s="80"/>
      <c r="I240" s="53"/>
      <c r="J240" s="56"/>
      <c r="K240" s="56"/>
      <c r="L240" s="56"/>
      <c r="M240" s="232"/>
    </row>
    <row r="241" spans="1:13" ht="26.45" hidden="1" customHeight="1" x14ac:dyDescent="0.25">
      <c r="A241" s="97"/>
      <c r="B241" s="239"/>
      <c r="C241" s="227"/>
      <c r="D241" s="54"/>
      <c r="E241" s="54"/>
      <c r="F241" s="81"/>
      <c r="G241" s="54"/>
      <c r="H241" s="81"/>
      <c r="I241" s="54"/>
      <c r="J241" s="55"/>
      <c r="K241" s="55"/>
      <c r="L241" s="55"/>
      <c r="M241" s="233"/>
    </row>
    <row r="242" spans="1:13" ht="33.6" hidden="1" customHeight="1" x14ac:dyDescent="0.25">
      <c r="A242" s="97"/>
      <c r="B242" s="237"/>
      <c r="C242" s="225"/>
      <c r="D242" s="53"/>
      <c r="E242" s="53"/>
      <c r="F242" s="80"/>
      <c r="G242" s="53"/>
      <c r="H242" s="80"/>
      <c r="I242" s="53"/>
      <c r="J242" s="56"/>
      <c r="K242" s="56"/>
      <c r="L242" s="56"/>
      <c r="M242" s="231"/>
    </row>
    <row r="243" spans="1:13" ht="33.6" hidden="1" customHeight="1" x14ac:dyDescent="0.25">
      <c r="A243" s="97"/>
      <c r="B243" s="238"/>
      <c r="C243" s="226"/>
      <c r="D243" s="53"/>
      <c r="E243" s="53"/>
      <c r="F243" s="80"/>
      <c r="G243" s="53"/>
      <c r="H243" s="80"/>
      <c r="I243" s="53"/>
      <c r="J243" s="56"/>
      <c r="K243" s="56"/>
      <c r="L243" s="56"/>
      <c r="M243" s="232"/>
    </row>
    <row r="244" spans="1:13" ht="24.6" hidden="1" customHeight="1" x14ac:dyDescent="0.25">
      <c r="A244" s="97"/>
      <c r="B244" s="238"/>
      <c r="C244" s="226"/>
      <c r="D244" s="53"/>
      <c r="E244" s="53"/>
      <c r="F244" s="80"/>
      <c r="G244" s="53"/>
      <c r="H244" s="80"/>
      <c r="I244" s="53"/>
      <c r="J244" s="56"/>
      <c r="K244" s="56"/>
      <c r="L244" s="56"/>
      <c r="M244" s="232"/>
    </row>
    <row r="245" spans="1:13" ht="24.6" hidden="1" customHeight="1" x14ac:dyDescent="0.25">
      <c r="A245" s="97"/>
      <c r="B245" s="239"/>
      <c r="C245" s="227"/>
      <c r="D245" s="54"/>
      <c r="E245" s="54"/>
      <c r="F245" s="81"/>
      <c r="G245" s="54"/>
      <c r="H245" s="81"/>
      <c r="I245" s="54"/>
      <c r="J245" s="55"/>
      <c r="K245" s="55"/>
      <c r="L245" s="55"/>
      <c r="M245" s="233"/>
    </row>
    <row r="246" spans="1:13" ht="25.15" hidden="1" customHeight="1" x14ac:dyDescent="0.25">
      <c r="A246" s="228">
        <v>1</v>
      </c>
      <c r="B246" s="214"/>
      <c r="C246" s="272"/>
      <c r="D246" s="53"/>
      <c r="E246" s="53"/>
      <c r="F246" s="80"/>
      <c r="G246" s="53"/>
      <c r="H246" s="80"/>
      <c r="I246" s="53"/>
      <c r="J246" s="102"/>
      <c r="K246" s="102"/>
      <c r="L246" s="102"/>
      <c r="M246" s="231"/>
    </row>
    <row r="247" spans="1:13" ht="38.450000000000003" hidden="1" customHeight="1" x14ac:dyDescent="0.25">
      <c r="A247" s="228"/>
      <c r="B247" s="333"/>
      <c r="C247" s="273"/>
      <c r="D247" s="53"/>
      <c r="E247" s="53"/>
      <c r="F247" s="80"/>
      <c r="G247" s="53"/>
      <c r="H247" s="80"/>
      <c r="I247" s="53"/>
      <c r="J247" s="102"/>
      <c r="K247" s="102"/>
      <c r="L247" s="102"/>
      <c r="M247" s="258"/>
    </row>
    <row r="248" spans="1:13" ht="19.899999999999999" hidden="1" customHeight="1" x14ac:dyDescent="0.25">
      <c r="A248" s="228"/>
      <c r="B248" s="334"/>
      <c r="C248" s="274"/>
      <c r="D248" s="54"/>
      <c r="E248" s="54"/>
      <c r="F248" s="81"/>
      <c r="G248" s="54"/>
      <c r="H248" s="81"/>
      <c r="I248" s="54"/>
      <c r="J248" s="104"/>
      <c r="K248" s="104"/>
      <c r="L248" s="104"/>
      <c r="M248" s="258"/>
    </row>
    <row r="249" spans="1:13" ht="67.5" customHeight="1" x14ac:dyDescent="0.25">
      <c r="A249" s="228"/>
      <c r="B249" s="214" t="s">
        <v>213</v>
      </c>
      <c r="C249" s="263"/>
      <c r="D249" s="53" t="s">
        <v>155</v>
      </c>
      <c r="E249" s="53">
        <v>901</v>
      </c>
      <c r="F249" s="80" t="s">
        <v>128</v>
      </c>
      <c r="G249" s="53">
        <v>4</v>
      </c>
      <c r="H249" s="80" t="s">
        <v>215</v>
      </c>
      <c r="I249" s="53" t="s">
        <v>214</v>
      </c>
      <c r="J249" s="102">
        <v>0</v>
      </c>
      <c r="K249" s="102">
        <v>925470.52</v>
      </c>
      <c r="L249" s="102">
        <v>0</v>
      </c>
      <c r="M249" s="258"/>
    </row>
    <row r="250" spans="1:13" ht="78" customHeight="1" x14ac:dyDescent="0.25">
      <c r="A250" s="228"/>
      <c r="B250" s="333"/>
      <c r="C250" s="264"/>
      <c r="D250" s="53" t="s">
        <v>96</v>
      </c>
      <c r="E250" s="53">
        <v>901</v>
      </c>
      <c r="F250" s="80" t="s">
        <v>128</v>
      </c>
      <c r="G250" s="53">
        <v>4</v>
      </c>
      <c r="H250" s="80" t="s">
        <v>215</v>
      </c>
      <c r="I250" s="53" t="s">
        <v>214</v>
      </c>
      <c r="J250" s="102">
        <v>0</v>
      </c>
      <c r="K250" s="102">
        <v>17583939.870000001</v>
      </c>
      <c r="L250" s="102">
        <v>0</v>
      </c>
      <c r="M250" s="258"/>
    </row>
    <row r="251" spans="1:13" ht="78" customHeight="1" x14ac:dyDescent="0.25">
      <c r="A251" s="228"/>
      <c r="B251" s="334"/>
      <c r="C251" s="265"/>
      <c r="D251" s="57" t="s">
        <v>93</v>
      </c>
      <c r="E251" s="54"/>
      <c r="F251" s="81"/>
      <c r="G251" s="54"/>
      <c r="H251" s="81"/>
      <c r="I251" s="54"/>
      <c r="J251" s="104">
        <v>0</v>
      </c>
      <c r="K251" s="104">
        <f>K249+K250</f>
        <v>18509410.390000001</v>
      </c>
      <c r="L251" s="104">
        <v>0</v>
      </c>
      <c r="M251" s="259"/>
    </row>
    <row r="252" spans="1:13" ht="22.9" customHeight="1" x14ac:dyDescent="0.25">
      <c r="A252" s="228"/>
      <c r="B252" s="165" t="s">
        <v>183</v>
      </c>
      <c r="C252" s="136"/>
      <c r="D252" s="129" t="s">
        <v>155</v>
      </c>
      <c r="E252" s="129"/>
      <c r="F252" s="130"/>
      <c r="G252" s="129"/>
      <c r="H252" s="130"/>
      <c r="I252" s="129"/>
      <c r="J252" s="131">
        <v>0</v>
      </c>
      <c r="K252" s="137">
        <f>K249</f>
        <v>925470.52</v>
      </c>
      <c r="L252" s="131">
        <v>0</v>
      </c>
      <c r="M252" s="257"/>
    </row>
    <row r="253" spans="1:13" ht="32.450000000000003" customHeight="1" x14ac:dyDescent="0.25">
      <c r="A253" s="228"/>
      <c r="B253" s="138"/>
      <c r="C253" s="139"/>
      <c r="D253" s="129" t="s">
        <v>96</v>
      </c>
      <c r="E253" s="129"/>
      <c r="F253" s="130"/>
      <c r="G253" s="129"/>
      <c r="H253" s="130"/>
      <c r="I253" s="129"/>
      <c r="J253" s="131">
        <v>0</v>
      </c>
      <c r="K253" s="137">
        <f>K250</f>
        <v>17583939.870000001</v>
      </c>
      <c r="L253" s="131">
        <v>0</v>
      </c>
      <c r="M253" s="266"/>
    </row>
    <row r="254" spans="1:13" ht="19.899999999999999" customHeight="1" x14ac:dyDescent="0.25">
      <c r="A254" s="228"/>
      <c r="B254" s="140"/>
      <c r="C254" s="141"/>
      <c r="D254" s="132" t="s">
        <v>212</v>
      </c>
      <c r="E254" s="132"/>
      <c r="F254" s="133"/>
      <c r="G254" s="132"/>
      <c r="H254" s="133"/>
      <c r="I254" s="132"/>
      <c r="J254" s="131">
        <v>0</v>
      </c>
      <c r="K254" s="137">
        <f>K252+K253</f>
        <v>18509410.390000001</v>
      </c>
      <c r="L254" s="131">
        <v>0</v>
      </c>
      <c r="M254" s="267"/>
    </row>
    <row r="255" spans="1:13" ht="18.75" customHeight="1" x14ac:dyDescent="0.25">
      <c r="A255" s="325">
        <v>5</v>
      </c>
      <c r="B255" s="234" t="s">
        <v>210</v>
      </c>
      <c r="C255" s="269" t="s">
        <v>121</v>
      </c>
      <c r="D255" s="275"/>
      <c r="E255" s="276"/>
      <c r="F255" s="276"/>
      <c r="G255" s="276"/>
      <c r="H255" s="276"/>
      <c r="I255" s="276"/>
      <c r="J255" s="276"/>
      <c r="K255" s="276"/>
      <c r="L255" s="277"/>
      <c r="M255" s="91"/>
    </row>
    <row r="256" spans="1:13" ht="28.15" hidden="1" customHeight="1" x14ac:dyDescent="0.25">
      <c r="A256" s="326"/>
      <c r="B256" s="235"/>
      <c r="C256" s="270"/>
      <c r="D256" s="278"/>
      <c r="E256" s="279"/>
      <c r="F256" s="279"/>
      <c r="G256" s="279"/>
      <c r="H256" s="279"/>
      <c r="I256" s="279"/>
      <c r="J256" s="279"/>
      <c r="K256" s="279"/>
      <c r="L256" s="280"/>
      <c r="M256" s="91"/>
    </row>
    <row r="257" spans="1:13" ht="75" customHeight="1" x14ac:dyDescent="0.25">
      <c r="A257" s="327"/>
      <c r="B257" s="236"/>
      <c r="C257" s="271"/>
      <c r="D257" s="281"/>
      <c r="E257" s="282"/>
      <c r="F257" s="282"/>
      <c r="G257" s="282"/>
      <c r="H257" s="282"/>
      <c r="I257" s="282"/>
      <c r="J257" s="282"/>
      <c r="K257" s="282"/>
      <c r="L257" s="283"/>
      <c r="M257" s="92"/>
    </row>
    <row r="258" spans="1:13" ht="31.5" hidden="1" x14ac:dyDescent="0.25">
      <c r="A258" s="97">
        <v>1</v>
      </c>
      <c r="B258" s="237"/>
      <c r="C258" s="225"/>
      <c r="D258" s="53" t="s">
        <v>155</v>
      </c>
      <c r="E258" s="53">
        <v>901</v>
      </c>
      <c r="F258" s="80" t="s">
        <v>128</v>
      </c>
      <c r="G258" s="53">
        <v>3</v>
      </c>
      <c r="H258" s="80" t="s">
        <v>128</v>
      </c>
      <c r="I258" s="53">
        <v>82410</v>
      </c>
      <c r="J258" s="56">
        <v>0</v>
      </c>
      <c r="K258" s="56">
        <v>0</v>
      </c>
      <c r="L258" s="56">
        <v>0</v>
      </c>
      <c r="M258" s="231"/>
    </row>
    <row r="259" spans="1:13" ht="31.5" hidden="1" x14ac:dyDescent="0.25">
      <c r="A259" s="97"/>
      <c r="B259" s="238"/>
      <c r="C259" s="226"/>
      <c r="D259" s="53" t="s">
        <v>96</v>
      </c>
      <c r="E259" s="53">
        <v>901</v>
      </c>
      <c r="F259" s="80" t="s">
        <v>128</v>
      </c>
      <c r="G259" s="53">
        <v>3</v>
      </c>
      <c r="H259" s="80" t="s">
        <v>128</v>
      </c>
      <c r="I259" s="53"/>
      <c r="J259" s="56">
        <v>0</v>
      </c>
      <c r="K259" s="56">
        <v>0</v>
      </c>
      <c r="L259" s="56">
        <v>0</v>
      </c>
      <c r="M259" s="232"/>
    </row>
    <row r="260" spans="1:13" hidden="1" x14ac:dyDescent="0.25">
      <c r="A260" s="97"/>
      <c r="B260" s="239"/>
      <c r="C260" s="227"/>
      <c r="D260" s="54" t="s">
        <v>93</v>
      </c>
      <c r="E260" s="54"/>
      <c r="F260" s="81"/>
      <c r="G260" s="54"/>
      <c r="H260" s="81"/>
      <c r="I260" s="54"/>
      <c r="J260" s="55">
        <f>SUM(J258,J259)</f>
        <v>0</v>
      </c>
      <c r="K260" s="55">
        <f>SUM(K258,K259)</f>
        <v>0</v>
      </c>
      <c r="L260" s="55">
        <f>SUM(L258,L259)</f>
        <v>0</v>
      </c>
      <c r="M260" s="233"/>
    </row>
    <row r="261" spans="1:13" ht="31.5" hidden="1" x14ac:dyDescent="0.25">
      <c r="A261" s="97">
        <v>2</v>
      </c>
      <c r="B261" s="237"/>
      <c r="C261" s="225"/>
      <c r="D261" s="53" t="s">
        <v>155</v>
      </c>
      <c r="E261" s="53">
        <v>901</v>
      </c>
      <c r="F261" s="80" t="s">
        <v>128</v>
      </c>
      <c r="G261" s="53">
        <v>3</v>
      </c>
      <c r="H261" s="80" t="s">
        <v>129</v>
      </c>
      <c r="I261" s="53" t="s">
        <v>151</v>
      </c>
      <c r="J261" s="56">
        <v>0</v>
      </c>
      <c r="K261" s="56">
        <v>0</v>
      </c>
      <c r="L261" s="56">
        <v>0</v>
      </c>
      <c r="M261" s="231"/>
    </row>
    <row r="262" spans="1:13" hidden="1" x14ac:dyDescent="0.25">
      <c r="A262" s="97"/>
      <c r="B262" s="238"/>
      <c r="C262" s="226"/>
      <c r="D262" s="53" t="s">
        <v>102</v>
      </c>
      <c r="E262" s="53">
        <v>901</v>
      </c>
      <c r="F262" s="80" t="s">
        <v>128</v>
      </c>
      <c r="G262" s="53">
        <v>3</v>
      </c>
      <c r="H262" s="80" t="s">
        <v>129</v>
      </c>
      <c r="I262" s="53" t="s">
        <v>151</v>
      </c>
      <c r="J262" s="56">
        <v>0</v>
      </c>
      <c r="K262" s="56">
        <v>0</v>
      </c>
      <c r="L262" s="56">
        <v>0</v>
      </c>
      <c r="M262" s="232"/>
    </row>
    <row r="263" spans="1:13" ht="34.5" hidden="1" customHeight="1" x14ac:dyDescent="0.25">
      <c r="A263" s="97"/>
      <c r="B263" s="238"/>
      <c r="C263" s="226"/>
      <c r="D263" s="53" t="s">
        <v>96</v>
      </c>
      <c r="E263" s="53">
        <v>901</v>
      </c>
      <c r="F263" s="80" t="s">
        <v>128</v>
      </c>
      <c r="G263" s="53">
        <v>3</v>
      </c>
      <c r="H263" s="80" t="s">
        <v>129</v>
      </c>
      <c r="I263" s="53" t="s">
        <v>151</v>
      </c>
      <c r="J263" s="56">
        <v>0</v>
      </c>
      <c r="K263" s="56">
        <v>0</v>
      </c>
      <c r="L263" s="56">
        <v>0</v>
      </c>
      <c r="M263" s="232"/>
    </row>
    <row r="264" spans="1:13" hidden="1" x14ac:dyDescent="0.25">
      <c r="A264" s="97"/>
      <c r="B264" s="239"/>
      <c r="C264" s="227"/>
      <c r="D264" s="54" t="s">
        <v>93</v>
      </c>
      <c r="E264" s="54"/>
      <c r="F264" s="81"/>
      <c r="G264" s="54"/>
      <c r="H264" s="81"/>
      <c r="I264" s="54"/>
      <c r="J264" s="55">
        <f>SUM(J261,J263)+J262</f>
        <v>0</v>
      </c>
      <c r="K264" s="55">
        <f>SUM(K261,K263)+K262</f>
        <v>0</v>
      </c>
      <c r="L264" s="55">
        <f>SUM(L261,L263)+L262</f>
        <v>0</v>
      </c>
      <c r="M264" s="233"/>
    </row>
    <row r="265" spans="1:13" ht="31.5" x14ac:dyDescent="0.25">
      <c r="A265" s="228">
        <v>1</v>
      </c>
      <c r="B265" s="214" t="s">
        <v>184</v>
      </c>
      <c r="C265" s="272"/>
      <c r="D265" s="53" t="s">
        <v>154</v>
      </c>
      <c r="E265" s="53">
        <v>901</v>
      </c>
      <c r="F265" s="80" t="s">
        <v>128</v>
      </c>
      <c r="G265" s="53">
        <v>5</v>
      </c>
      <c r="H265" s="80" t="s">
        <v>208</v>
      </c>
      <c r="I265" s="53">
        <v>81150</v>
      </c>
      <c r="J265" s="102">
        <v>4000</v>
      </c>
      <c r="K265" s="102">
        <v>4000</v>
      </c>
      <c r="L265" s="102">
        <v>4000</v>
      </c>
      <c r="M265" s="231"/>
    </row>
    <row r="266" spans="1:13" ht="29.25" customHeight="1" x14ac:dyDescent="0.25">
      <c r="A266" s="228"/>
      <c r="B266" s="215"/>
      <c r="C266" s="273"/>
      <c r="D266" s="53" t="s">
        <v>96</v>
      </c>
      <c r="E266" s="53">
        <v>901</v>
      </c>
      <c r="F266" s="80" t="s">
        <v>128</v>
      </c>
      <c r="G266" s="53">
        <v>5</v>
      </c>
      <c r="H266" s="80" t="s">
        <v>208</v>
      </c>
      <c r="I266" s="53">
        <v>81150</v>
      </c>
      <c r="J266" s="102">
        <v>0</v>
      </c>
      <c r="K266" s="102">
        <v>0</v>
      </c>
      <c r="L266" s="102">
        <v>0</v>
      </c>
      <c r="M266" s="258"/>
    </row>
    <row r="267" spans="1:13" ht="15.75" hidden="1" customHeight="1" x14ac:dyDescent="0.25">
      <c r="A267" s="228"/>
      <c r="B267" s="215"/>
      <c r="C267" s="274"/>
      <c r="D267" s="54" t="s">
        <v>16</v>
      </c>
      <c r="E267" s="54"/>
      <c r="F267" s="81"/>
      <c r="G267" s="54"/>
      <c r="H267" s="81"/>
      <c r="I267" s="54"/>
      <c r="J267" s="104">
        <f>SUM(J265,J266)</f>
        <v>4000</v>
      </c>
      <c r="K267" s="104">
        <f>SUM(K265,K266)</f>
        <v>4000</v>
      </c>
      <c r="L267" s="104">
        <f>SUM(L265,L266)</f>
        <v>4000</v>
      </c>
      <c r="M267" s="258"/>
    </row>
    <row r="268" spans="1:13" ht="31.5" hidden="1" customHeight="1" x14ac:dyDescent="0.25">
      <c r="A268" s="228"/>
      <c r="B268" s="215"/>
      <c r="C268" s="263"/>
      <c r="D268" s="53" t="s">
        <v>154</v>
      </c>
      <c r="E268" s="53"/>
      <c r="F268" s="80"/>
      <c r="G268" s="53"/>
      <c r="H268" s="80"/>
      <c r="I268" s="53"/>
      <c r="J268" s="102">
        <v>328.9</v>
      </c>
      <c r="K268" s="102">
        <v>328.9</v>
      </c>
      <c r="L268" s="102">
        <v>328.9</v>
      </c>
      <c r="M268" s="258"/>
    </row>
    <row r="269" spans="1:13" ht="31.5" hidden="1" customHeight="1" x14ac:dyDescent="0.25">
      <c r="A269" s="228"/>
      <c r="B269" s="215"/>
      <c r="C269" s="264"/>
      <c r="D269" s="53" t="s">
        <v>177</v>
      </c>
      <c r="E269" s="53"/>
      <c r="F269" s="80"/>
      <c r="G269" s="53"/>
      <c r="H269" s="80"/>
      <c r="I269" s="53"/>
      <c r="J269" s="102">
        <v>0</v>
      </c>
      <c r="K269" s="102">
        <v>0</v>
      </c>
      <c r="L269" s="102">
        <v>0</v>
      </c>
      <c r="M269" s="258"/>
    </row>
    <row r="270" spans="1:13" ht="18" customHeight="1" x14ac:dyDescent="0.25">
      <c r="A270" s="228"/>
      <c r="B270" s="216"/>
      <c r="C270" s="265"/>
      <c r="D270" s="54" t="s">
        <v>16</v>
      </c>
      <c r="E270" s="54"/>
      <c r="F270" s="81"/>
      <c r="G270" s="54"/>
      <c r="H270" s="81"/>
      <c r="I270" s="54"/>
      <c r="J270" s="104">
        <f>SUM(J265,J266)</f>
        <v>4000</v>
      </c>
      <c r="K270" s="104">
        <f>SUM(K265,K266)</f>
        <v>4000</v>
      </c>
      <c r="L270" s="104">
        <f>SUM(L265,L266)</f>
        <v>4000</v>
      </c>
      <c r="M270" s="259"/>
    </row>
    <row r="271" spans="1:13" ht="15.75" customHeight="1" x14ac:dyDescent="0.25">
      <c r="A271" s="228">
        <v>2</v>
      </c>
      <c r="B271" s="214" t="s">
        <v>185</v>
      </c>
      <c r="C271" s="217"/>
      <c r="D271" s="53"/>
      <c r="E271" s="53"/>
      <c r="F271" s="80"/>
      <c r="G271" s="53"/>
      <c r="H271" s="80"/>
      <c r="I271" s="53"/>
      <c r="J271" s="102"/>
      <c r="K271" s="102"/>
      <c r="L271" s="102"/>
      <c r="M271" s="91"/>
    </row>
    <row r="272" spans="1:13" ht="31.5" x14ac:dyDescent="0.25">
      <c r="A272" s="228"/>
      <c r="B272" s="215"/>
      <c r="C272" s="218"/>
      <c r="D272" s="53" t="s">
        <v>154</v>
      </c>
      <c r="E272" s="53">
        <v>901</v>
      </c>
      <c r="F272" s="80" t="s">
        <v>128</v>
      </c>
      <c r="G272" s="53">
        <v>5</v>
      </c>
      <c r="H272" s="114" t="s">
        <v>208</v>
      </c>
      <c r="I272" s="53">
        <v>81180</v>
      </c>
      <c r="J272" s="102">
        <v>21000</v>
      </c>
      <c r="K272" s="102">
        <v>21000</v>
      </c>
      <c r="L272" s="102">
        <v>21000</v>
      </c>
      <c r="M272" s="256"/>
    </row>
    <row r="273" spans="1:13" ht="31.5" x14ac:dyDescent="0.25">
      <c r="A273" s="228"/>
      <c r="B273" s="215"/>
      <c r="C273" s="218"/>
      <c r="D273" s="53" t="s">
        <v>96</v>
      </c>
      <c r="E273" s="53">
        <v>901</v>
      </c>
      <c r="F273" s="80" t="s">
        <v>128</v>
      </c>
      <c r="G273" s="53">
        <v>5</v>
      </c>
      <c r="H273" s="114" t="s">
        <v>208</v>
      </c>
      <c r="I273" s="53"/>
      <c r="J273" s="102">
        <v>0</v>
      </c>
      <c r="K273" s="102">
        <v>0</v>
      </c>
      <c r="L273" s="102">
        <v>0</v>
      </c>
      <c r="M273" s="256"/>
    </row>
    <row r="274" spans="1:13" x14ac:dyDescent="0.25">
      <c r="A274" s="228"/>
      <c r="B274" s="216"/>
      <c r="C274" s="219"/>
      <c r="D274" s="54" t="s">
        <v>16</v>
      </c>
      <c r="E274" s="54"/>
      <c r="F274" s="81"/>
      <c r="G274" s="54"/>
      <c r="H274" s="81"/>
      <c r="I274" s="54"/>
      <c r="J274" s="104">
        <f>J271+J272+J273</f>
        <v>21000</v>
      </c>
      <c r="K274" s="104">
        <f>K271+K272+K273</f>
        <v>21000</v>
      </c>
      <c r="L274" s="104">
        <f>L271+L272+L273</f>
        <v>21000</v>
      </c>
      <c r="M274" s="256"/>
    </row>
    <row r="275" spans="1:13" ht="31.5" x14ac:dyDescent="0.25">
      <c r="A275" s="228">
        <v>3</v>
      </c>
      <c r="B275" s="214" t="s">
        <v>187</v>
      </c>
      <c r="C275" s="121"/>
      <c r="D275" s="53" t="s">
        <v>154</v>
      </c>
      <c r="E275" s="53">
        <v>901</v>
      </c>
      <c r="F275" s="80" t="s">
        <v>128</v>
      </c>
      <c r="G275" s="53">
        <v>5</v>
      </c>
      <c r="H275" s="80" t="s">
        <v>208</v>
      </c>
      <c r="I275" s="53">
        <v>81660</v>
      </c>
      <c r="J275" s="102">
        <v>14400</v>
      </c>
      <c r="K275" s="102">
        <v>14400</v>
      </c>
      <c r="L275" s="102">
        <v>14400</v>
      </c>
      <c r="M275" s="257"/>
    </row>
    <row r="276" spans="1:13" ht="31.5" x14ac:dyDescent="0.25">
      <c r="A276" s="228"/>
      <c r="B276" s="215"/>
      <c r="C276" s="121"/>
      <c r="D276" s="53" t="s">
        <v>96</v>
      </c>
      <c r="E276" s="53">
        <v>901</v>
      </c>
      <c r="F276" s="80" t="s">
        <v>128</v>
      </c>
      <c r="G276" s="53">
        <v>5</v>
      </c>
      <c r="H276" s="80" t="s">
        <v>208</v>
      </c>
      <c r="I276" s="53"/>
      <c r="J276" s="102">
        <v>0</v>
      </c>
      <c r="K276" s="102">
        <v>0</v>
      </c>
      <c r="L276" s="102">
        <v>0</v>
      </c>
      <c r="M276" s="258"/>
    </row>
    <row r="277" spans="1:13" x14ac:dyDescent="0.25">
      <c r="A277" s="228"/>
      <c r="B277" s="216"/>
      <c r="C277" s="121"/>
      <c r="D277" s="54" t="s">
        <v>93</v>
      </c>
      <c r="E277" s="54"/>
      <c r="F277" s="81"/>
      <c r="G277" s="54"/>
      <c r="H277" s="81"/>
      <c r="I277" s="54"/>
      <c r="J277" s="104">
        <f>SUM(J275,J276)</f>
        <v>14400</v>
      </c>
      <c r="K277" s="104">
        <f>SUM(K275,K276)</f>
        <v>14400</v>
      </c>
      <c r="L277" s="104">
        <f>SUM(L275,L276)</f>
        <v>14400</v>
      </c>
      <c r="M277" s="259"/>
    </row>
    <row r="278" spans="1:13" ht="31.5" x14ac:dyDescent="0.25">
      <c r="A278" s="228"/>
      <c r="B278" s="165" t="s">
        <v>211</v>
      </c>
      <c r="C278" s="136"/>
      <c r="D278" s="129" t="s">
        <v>155</v>
      </c>
      <c r="E278" s="129"/>
      <c r="F278" s="130"/>
      <c r="G278" s="129"/>
      <c r="H278" s="130"/>
      <c r="I278" s="129"/>
      <c r="J278" s="137">
        <f>J265+J272+J275</f>
        <v>39400</v>
      </c>
      <c r="K278" s="137">
        <f>K265+K272+K275</f>
        <v>39400</v>
      </c>
      <c r="L278" s="137">
        <f>L265+L272+L275</f>
        <v>39400</v>
      </c>
      <c r="M278" s="257"/>
    </row>
    <row r="279" spans="1:13" ht="31.5" x14ac:dyDescent="0.25">
      <c r="A279" s="228"/>
      <c r="B279" s="138"/>
      <c r="C279" s="139"/>
      <c r="D279" s="129" t="s">
        <v>96</v>
      </c>
      <c r="E279" s="129"/>
      <c r="F279" s="130"/>
      <c r="G279" s="129"/>
      <c r="H279" s="130"/>
      <c r="I279" s="129"/>
      <c r="J279" s="137">
        <f>J273+J266</f>
        <v>0</v>
      </c>
      <c r="K279" s="137">
        <f>K273+K266</f>
        <v>0</v>
      </c>
      <c r="L279" s="137">
        <f>L273+L266</f>
        <v>0</v>
      </c>
      <c r="M279" s="266"/>
    </row>
    <row r="280" spans="1:13" x14ac:dyDescent="0.25">
      <c r="A280" s="228"/>
      <c r="B280" s="140"/>
      <c r="C280" s="141"/>
      <c r="D280" s="132" t="s">
        <v>186</v>
      </c>
      <c r="E280" s="132"/>
      <c r="F280" s="133"/>
      <c r="G280" s="132"/>
      <c r="H280" s="133"/>
      <c r="I280" s="132"/>
      <c r="J280" s="137">
        <f>SUM(J278:J279)</f>
        <v>39400</v>
      </c>
      <c r="K280" s="137">
        <f>SUM(K278:K279)</f>
        <v>39400</v>
      </c>
      <c r="L280" s="137">
        <f>SUM(L278:L279)</f>
        <v>39400</v>
      </c>
      <c r="M280" s="267"/>
    </row>
  </sheetData>
  <mergeCells count="297">
    <mergeCell ref="A174:A176"/>
    <mergeCell ref="A177:A178"/>
    <mergeCell ref="A165:A167"/>
    <mergeCell ref="B138:B141"/>
    <mergeCell ref="A138:A141"/>
    <mergeCell ref="A142:A145"/>
    <mergeCell ref="B142:B145"/>
    <mergeCell ref="A156:A158"/>
    <mergeCell ref="A99:A101"/>
    <mergeCell ref="C99:C101"/>
    <mergeCell ref="B99:B101"/>
    <mergeCell ref="A111:A113"/>
    <mergeCell ref="A129:A131"/>
    <mergeCell ref="A105:A107"/>
    <mergeCell ref="A71:A73"/>
    <mergeCell ref="B71:B73"/>
    <mergeCell ref="C71:C73"/>
    <mergeCell ref="C159:C161"/>
    <mergeCell ref="B129:B131"/>
    <mergeCell ref="A126:A128"/>
    <mergeCell ref="A81:A83"/>
    <mergeCell ref="A108:A110"/>
    <mergeCell ref="A93:A95"/>
    <mergeCell ref="B96:B98"/>
    <mergeCell ref="M278:M280"/>
    <mergeCell ref="A271:A274"/>
    <mergeCell ref="B271:B274"/>
    <mergeCell ref="C271:C274"/>
    <mergeCell ref="M272:M274"/>
    <mergeCell ref="A275:A277"/>
    <mergeCell ref="A278:A280"/>
    <mergeCell ref="B275:B277"/>
    <mergeCell ref="M275:M277"/>
    <mergeCell ref="M246:M251"/>
    <mergeCell ref="B249:B251"/>
    <mergeCell ref="B261:B264"/>
    <mergeCell ref="C249:C251"/>
    <mergeCell ref="M252:M254"/>
    <mergeCell ref="C261:C264"/>
    <mergeCell ref="M261:M264"/>
    <mergeCell ref="B258:B260"/>
    <mergeCell ref="C258:C260"/>
    <mergeCell ref="M258:M260"/>
    <mergeCell ref="M208:M210"/>
    <mergeCell ref="B208:B210"/>
    <mergeCell ref="B211:B213"/>
    <mergeCell ref="C211:C213"/>
    <mergeCell ref="M211:M212"/>
    <mergeCell ref="B214:B216"/>
    <mergeCell ref="M214:M216"/>
    <mergeCell ref="B220:B222"/>
    <mergeCell ref="A223:A225"/>
    <mergeCell ref="A226:A228"/>
    <mergeCell ref="A205:A207"/>
    <mergeCell ref="A265:A270"/>
    <mergeCell ref="C265:C267"/>
    <mergeCell ref="A214:A216"/>
    <mergeCell ref="B205:B207"/>
    <mergeCell ref="D255:L257"/>
    <mergeCell ref="A233:A235"/>
    <mergeCell ref="A252:A254"/>
    <mergeCell ref="A246:A251"/>
    <mergeCell ref="B246:B248"/>
    <mergeCell ref="C246:C248"/>
    <mergeCell ref="B242:B245"/>
    <mergeCell ref="C217:C219"/>
    <mergeCell ref="A217:A219"/>
    <mergeCell ref="B195:B198"/>
    <mergeCell ref="B226:B228"/>
    <mergeCell ref="B223:B225"/>
    <mergeCell ref="A255:A257"/>
    <mergeCell ref="B255:B257"/>
    <mergeCell ref="C255:C257"/>
    <mergeCell ref="C220:C222"/>
    <mergeCell ref="C208:C210"/>
    <mergeCell ref="A12:A14"/>
    <mergeCell ref="A53:A55"/>
    <mergeCell ref="M199:M204"/>
    <mergeCell ref="C202:C204"/>
    <mergeCell ref="A189:A191"/>
    <mergeCell ref="A162:A164"/>
    <mergeCell ref="A153:A155"/>
    <mergeCell ref="A159:A161"/>
    <mergeCell ref="A199:A204"/>
    <mergeCell ref="A185:A188"/>
    <mergeCell ref="A8:A9"/>
    <mergeCell ref="A236:A238"/>
    <mergeCell ref="A114:A116"/>
    <mergeCell ref="A120:A122"/>
    <mergeCell ref="A123:A125"/>
    <mergeCell ref="A229:A231"/>
    <mergeCell ref="A171:A173"/>
    <mergeCell ref="A117:A119"/>
    <mergeCell ref="A135:A137"/>
    <mergeCell ref="A74:A76"/>
    <mergeCell ref="A16:A18"/>
    <mergeCell ref="A20:A22"/>
    <mergeCell ref="A26:A28"/>
    <mergeCell ref="A31:A35"/>
    <mergeCell ref="A42:A44"/>
    <mergeCell ref="A23:A25"/>
    <mergeCell ref="A36:A38"/>
    <mergeCell ref="A96:A98"/>
    <mergeCell ref="A39:A41"/>
    <mergeCell ref="C171:C173"/>
    <mergeCell ref="D189:L191"/>
    <mergeCell ref="B102:B104"/>
    <mergeCell ref="M171:M173"/>
    <mergeCell ref="A78:A80"/>
    <mergeCell ref="B185:B188"/>
    <mergeCell ref="C185:C188"/>
    <mergeCell ref="A182:A184"/>
    <mergeCell ref="J3:M3"/>
    <mergeCell ref="B171:B173"/>
    <mergeCell ref="B15:B18"/>
    <mergeCell ref="D78:L80"/>
    <mergeCell ref="B84:B86"/>
    <mergeCell ref="C74:C76"/>
    <mergeCell ref="B62:B64"/>
    <mergeCell ref="C62:C64"/>
    <mergeCell ref="M72:M73"/>
    <mergeCell ref="C96:C98"/>
    <mergeCell ref="C23:C25"/>
    <mergeCell ref="B19:B22"/>
    <mergeCell ref="B23:B25"/>
    <mergeCell ref="B53:B55"/>
    <mergeCell ref="B65:B67"/>
    <mergeCell ref="C65:C67"/>
    <mergeCell ref="B30:B35"/>
    <mergeCell ref="B26:B28"/>
    <mergeCell ref="C26:C28"/>
    <mergeCell ref="M31:M35"/>
    <mergeCell ref="M26:M28"/>
    <mergeCell ref="C42:C44"/>
    <mergeCell ref="B42:B44"/>
    <mergeCell ref="B36:B38"/>
    <mergeCell ref="B39:B41"/>
    <mergeCell ref="M42:M44"/>
    <mergeCell ref="C30:C35"/>
    <mergeCell ref="E8:I8"/>
    <mergeCell ref="M16:M18"/>
    <mergeCell ref="M20:M22"/>
    <mergeCell ref="D12:L14"/>
    <mergeCell ref="C19:C22"/>
    <mergeCell ref="C8:C9"/>
    <mergeCell ref="C15:C18"/>
    <mergeCell ref="D2:M2"/>
    <mergeCell ref="D4:M4"/>
    <mergeCell ref="B6:M7"/>
    <mergeCell ref="B8:B9"/>
    <mergeCell ref="B11:B14"/>
    <mergeCell ref="D8:D9"/>
    <mergeCell ref="M8:M9"/>
    <mergeCell ref="J8:L8"/>
    <mergeCell ref="C11:C14"/>
    <mergeCell ref="M12:M14"/>
    <mergeCell ref="C94:C95"/>
    <mergeCell ref="B108:B110"/>
    <mergeCell ref="C108:C110"/>
    <mergeCell ref="B229:B231"/>
    <mergeCell ref="M229:M231"/>
    <mergeCell ref="M226:M228"/>
    <mergeCell ref="C102:C104"/>
    <mergeCell ref="B117:B119"/>
    <mergeCell ref="B217:B219"/>
    <mergeCell ref="C229:C231"/>
    <mergeCell ref="D236:L238"/>
    <mergeCell ref="B239:B241"/>
    <mergeCell ref="C239:C241"/>
    <mergeCell ref="M239:M241"/>
    <mergeCell ref="C242:C245"/>
    <mergeCell ref="M242:M245"/>
    <mergeCell ref="B236:B238"/>
    <mergeCell ref="C236:C238"/>
    <mergeCell ref="M265:M270"/>
    <mergeCell ref="C268:C270"/>
    <mergeCell ref="M233:M235"/>
    <mergeCell ref="C223:C225"/>
    <mergeCell ref="C189:C191"/>
    <mergeCell ref="C226:C228"/>
    <mergeCell ref="C205:C207"/>
    <mergeCell ref="M223:M225"/>
    <mergeCell ref="M205:M207"/>
    <mergeCell ref="C199:C201"/>
    <mergeCell ref="C90:C92"/>
    <mergeCell ref="M192:M194"/>
    <mergeCell ref="C132:C134"/>
    <mergeCell ref="M132:M134"/>
    <mergeCell ref="C129:C131"/>
    <mergeCell ref="M168:M169"/>
    <mergeCell ref="M102:M104"/>
    <mergeCell ref="C105:C107"/>
    <mergeCell ref="M186:M188"/>
    <mergeCell ref="C117:C119"/>
    <mergeCell ref="M84:M86"/>
    <mergeCell ref="M105:M107"/>
    <mergeCell ref="M87:M89"/>
    <mergeCell ref="M195:M198"/>
    <mergeCell ref="M182:M184"/>
    <mergeCell ref="M108:M110"/>
    <mergeCell ref="M90:M92"/>
    <mergeCell ref="M94:M95"/>
    <mergeCell ref="M126:M128"/>
    <mergeCell ref="M156:M158"/>
    <mergeCell ref="M47:M48"/>
    <mergeCell ref="A47:A49"/>
    <mergeCell ref="B47:B49"/>
    <mergeCell ref="B50:B52"/>
    <mergeCell ref="C47:C49"/>
    <mergeCell ref="M50:M52"/>
    <mergeCell ref="A50:A52"/>
    <mergeCell ref="M69:M70"/>
    <mergeCell ref="M59:M61"/>
    <mergeCell ref="C59:C61"/>
    <mergeCell ref="M53:M55"/>
    <mergeCell ref="A56:A58"/>
    <mergeCell ref="B56:B58"/>
    <mergeCell ref="C56:C58"/>
    <mergeCell ref="M56:M58"/>
    <mergeCell ref="C53:C55"/>
    <mergeCell ref="A68:A70"/>
    <mergeCell ref="C87:C89"/>
    <mergeCell ref="C84:C86"/>
    <mergeCell ref="A59:A61"/>
    <mergeCell ref="B59:B61"/>
    <mergeCell ref="C77:C80"/>
    <mergeCell ref="M62:M64"/>
    <mergeCell ref="B68:B70"/>
    <mergeCell ref="C68:C70"/>
    <mergeCell ref="A65:A67"/>
    <mergeCell ref="A62:A64"/>
    <mergeCell ref="B114:B116"/>
    <mergeCell ref="B120:B122"/>
    <mergeCell ref="C120:C122"/>
    <mergeCell ref="B123:B125"/>
    <mergeCell ref="C123:C125"/>
    <mergeCell ref="M111:M113"/>
    <mergeCell ref="C114:C116"/>
    <mergeCell ref="M114:M116"/>
    <mergeCell ref="A150:A152"/>
    <mergeCell ref="B150:B152"/>
    <mergeCell ref="C150:C152"/>
    <mergeCell ref="M150:M152"/>
    <mergeCell ref="B132:B134"/>
    <mergeCell ref="M129:M131"/>
    <mergeCell ref="A132:A134"/>
    <mergeCell ref="A146:A149"/>
    <mergeCell ref="B146:B149"/>
    <mergeCell ref="C146:C149"/>
    <mergeCell ref="C126:C128"/>
    <mergeCell ref="M153:M155"/>
    <mergeCell ref="B156:B158"/>
    <mergeCell ref="B135:B137"/>
    <mergeCell ref="C135:C137"/>
    <mergeCell ref="M135:M137"/>
    <mergeCell ref="C138:C141"/>
    <mergeCell ref="C142:C145"/>
    <mergeCell ref="M159:M161"/>
    <mergeCell ref="B159:B161"/>
    <mergeCell ref="C192:C194"/>
    <mergeCell ref="C195:C198"/>
    <mergeCell ref="B153:B155"/>
    <mergeCell ref="C153:C155"/>
    <mergeCell ref="B189:B191"/>
    <mergeCell ref="B192:B194"/>
    <mergeCell ref="B174:B176"/>
    <mergeCell ref="B177:B178"/>
    <mergeCell ref="C165:C167"/>
    <mergeCell ref="B165:B167"/>
    <mergeCell ref="B265:B270"/>
    <mergeCell ref="B199:B204"/>
    <mergeCell ref="A168:A170"/>
    <mergeCell ref="A208:A210"/>
    <mergeCell ref="A211:A213"/>
    <mergeCell ref="B182:B184"/>
    <mergeCell ref="B168:B170"/>
    <mergeCell ref="A220:A222"/>
    <mergeCell ref="B105:B107"/>
    <mergeCell ref="A84:A86"/>
    <mergeCell ref="A87:A89"/>
    <mergeCell ref="A90:A92"/>
    <mergeCell ref="B81:B83"/>
    <mergeCell ref="B77:B80"/>
    <mergeCell ref="B90:B92"/>
    <mergeCell ref="B87:B89"/>
    <mergeCell ref="A102:A104"/>
    <mergeCell ref="B93:B95"/>
    <mergeCell ref="A179:A181"/>
    <mergeCell ref="B179:B181"/>
    <mergeCell ref="C179:C181"/>
    <mergeCell ref="B111:B113"/>
    <mergeCell ref="B126:B128"/>
    <mergeCell ref="B74:B76"/>
    <mergeCell ref="C174:C176"/>
    <mergeCell ref="B162:B164"/>
    <mergeCell ref="C162:C164"/>
    <mergeCell ref="C111:C113"/>
  </mergeCells>
  <phoneticPr fontId="10" type="noConversion"/>
  <pageMargins left="0.70866141732283472" right="0.70866141732283472" top="0.74803149606299213" bottom="0.74803149606299213" header="0.31496062992125984" footer="0.31496062992125984"/>
  <pageSetup paperSize="9" scale="55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14"/>
  <sheetViews>
    <sheetView topLeftCell="B1" zoomScaleNormal="100" workbookViewId="0">
      <selection activeCell="B1" sqref="B1"/>
    </sheetView>
  </sheetViews>
  <sheetFormatPr defaultColWidth="12.42578125" defaultRowHeight="15.75" x14ac:dyDescent="0.25"/>
  <cols>
    <col min="1" max="1" width="8.140625" style="6" customWidth="1"/>
    <col min="2" max="2" width="27.28515625" style="6" customWidth="1"/>
    <col min="3" max="3" width="12.42578125" style="6" customWidth="1"/>
    <col min="4" max="4" width="19.42578125" style="6" customWidth="1"/>
    <col min="5" max="6" width="12.42578125" style="6" customWidth="1"/>
    <col min="7" max="7" width="13.5703125" style="6" customWidth="1"/>
    <col min="8" max="9" width="12.42578125" style="6" customWidth="1"/>
    <col min="10" max="10" width="14.140625" style="6" customWidth="1"/>
    <col min="11" max="16384" width="12.42578125" style="6"/>
  </cols>
  <sheetData>
    <row r="2" spans="1:11" x14ac:dyDescent="0.25">
      <c r="B2" s="342" t="s">
        <v>70</v>
      </c>
      <c r="C2" s="342"/>
      <c r="D2" s="342"/>
      <c r="E2" s="342"/>
      <c r="F2" s="343" t="s">
        <v>71</v>
      </c>
      <c r="G2" s="343"/>
      <c r="H2" s="343"/>
      <c r="I2" s="343"/>
      <c r="J2" s="343"/>
      <c r="K2" s="343"/>
    </row>
    <row r="3" spans="1:11" ht="25.5" customHeight="1" x14ac:dyDescent="0.25">
      <c r="B3" s="344" t="s">
        <v>72</v>
      </c>
      <c r="C3" s="344"/>
      <c r="D3" s="344"/>
      <c r="E3" s="344"/>
      <c r="F3" s="344"/>
      <c r="G3" s="344"/>
      <c r="H3" s="344"/>
      <c r="I3" s="344"/>
      <c r="J3" s="344"/>
      <c r="K3" s="344"/>
    </row>
    <row r="4" spans="1:11" ht="25.5" customHeight="1" x14ac:dyDescent="0.25">
      <c r="B4" s="186" t="s">
        <v>63</v>
      </c>
      <c r="C4" s="186" t="s">
        <v>64</v>
      </c>
      <c r="D4" s="341" t="s">
        <v>75</v>
      </c>
      <c r="E4" s="341"/>
      <c r="F4" s="341"/>
      <c r="G4" s="341"/>
      <c r="H4" s="341"/>
      <c r="I4" s="341" t="s">
        <v>76</v>
      </c>
      <c r="J4" s="341"/>
      <c r="K4" s="341"/>
    </row>
    <row r="5" spans="1:11" ht="47.25" x14ac:dyDescent="0.25">
      <c r="A5" s="31" t="s">
        <v>62</v>
      </c>
      <c r="B5" s="186"/>
      <c r="C5" s="186"/>
      <c r="D5" s="2" t="s">
        <v>69</v>
      </c>
      <c r="E5" s="2" t="s">
        <v>67</v>
      </c>
      <c r="F5" s="2" t="s">
        <v>66</v>
      </c>
      <c r="G5" s="2" t="s">
        <v>65</v>
      </c>
      <c r="H5" s="2" t="s">
        <v>68</v>
      </c>
      <c r="I5" s="2" t="s">
        <v>66</v>
      </c>
      <c r="J5" s="2" t="s">
        <v>65</v>
      </c>
      <c r="K5" s="2" t="s">
        <v>68</v>
      </c>
    </row>
    <row r="6" spans="1:11" x14ac:dyDescent="0.25">
      <c r="A6" s="340">
        <v>1</v>
      </c>
      <c r="B6" s="194"/>
      <c r="C6" s="340"/>
      <c r="D6" s="3"/>
      <c r="E6" s="9"/>
      <c r="F6" s="9"/>
      <c r="G6" s="9"/>
      <c r="H6" s="9">
        <f>F6-G6</f>
        <v>0</v>
      </c>
      <c r="I6" s="9"/>
      <c r="J6" s="9"/>
      <c r="K6" s="9">
        <f t="shared" ref="K6:K14" si="0">I6-J6</f>
        <v>0</v>
      </c>
    </row>
    <row r="7" spans="1:11" x14ac:dyDescent="0.25">
      <c r="A7" s="340"/>
      <c r="B7" s="194"/>
      <c r="C7" s="340"/>
      <c r="D7" s="3"/>
      <c r="E7" s="9"/>
      <c r="F7" s="9"/>
      <c r="G7" s="9"/>
      <c r="H7" s="9">
        <f t="shared" ref="H7:H14" si="1">F7-G7</f>
        <v>0</v>
      </c>
      <c r="I7" s="9"/>
      <c r="J7" s="9"/>
      <c r="K7" s="9">
        <f t="shared" si="0"/>
        <v>0</v>
      </c>
    </row>
    <row r="8" spans="1:11" x14ac:dyDescent="0.25">
      <c r="A8" s="340"/>
      <c r="B8" s="194"/>
      <c r="C8" s="340"/>
      <c r="D8" s="3"/>
      <c r="E8" s="9"/>
      <c r="F8" s="9"/>
      <c r="G8" s="9"/>
      <c r="H8" s="9">
        <f t="shared" si="1"/>
        <v>0</v>
      </c>
      <c r="I8" s="9"/>
      <c r="J8" s="9"/>
      <c r="K8" s="9">
        <f t="shared" si="0"/>
        <v>0</v>
      </c>
    </row>
    <row r="9" spans="1:11" x14ac:dyDescent="0.25">
      <c r="B9" s="194"/>
      <c r="C9" s="340"/>
      <c r="D9" s="3"/>
      <c r="E9" s="9"/>
      <c r="F9" s="9"/>
      <c r="G9" s="9"/>
      <c r="H9" s="9">
        <f t="shared" si="1"/>
        <v>0</v>
      </c>
      <c r="I9" s="9"/>
      <c r="J9" s="9"/>
      <c r="K9" s="9">
        <f t="shared" si="0"/>
        <v>0</v>
      </c>
    </row>
    <row r="10" spans="1:11" x14ac:dyDescent="0.25">
      <c r="B10" s="194"/>
      <c r="C10" s="340"/>
      <c r="D10" s="3"/>
      <c r="E10" s="9"/>
      <c r="F10" s="9"/>
      <c r="G10" s="9"/>
      <c r="H10" s="9">
        <f t="shared" si="1"/>
        <v>0</v>
      </c>
      <c r="I10" s="9"/>
      <c r="J10" s="9"/>
      <c r="K10" s="9">
        <f t="shared" si="0"/>
        <v>0</v>
      </c>
    </row>
    <row r="11" spans="1:11" x14ac:dyDescent="0.25">
      <c r="B11" s="194"/>
      <c r="C11" s="340"/>
      <c r="D11" s="3"/>
      <c r="E11" s="9"/>
      <c r="F11" s="9"/>
      <c r="G11" s="9"/>
      <c r="H11" s="9">
        <f t="shared" si="1"/>
        <v>0</v>
      </c>
      <c r="I11" s="9"/>
      <c r="J11" s="9"/>
      <c r="K11" s="9">
        <f t="shared" si="0"/>
        <v>0</v>
      </c>
    </row>
    <row r="12" spans="1:11" x14ac:dyDescent="0.25">
      <c r="B12" s="194"/>
      <c r="C12" s="340"/>
      <c r="D12" s="3"/>
      <c r="E12" s="9"/>
      <c r="F12" s="9"/>
      <c r="G12" s="9"/>
      <c r="H12" s="9">
        <f t="shared" si="1"/>
        <v>0</v>
      </c>
      <c r="I12" s="9"/>
      <c r="J12" s="9"/>
      <c r="K12" s="9">
        <f t="shared" si="0"/>
        <v>0</v>
      </c>
    </row>
    <row r="13" spans="1:11" x14ac:dyDescent="0.25">
      <c r="B13" s="194"/>
      <c r="C13" s="340"/>
      <c r="D13" s="3"/>
      <c r="E13" s="9"/>
      <c r="F13" s="9"/>
      <c r="G13" s="9"/>
      <c r="H13" s="9">
        <f t="shared" si="1"/>
        <v>0</v>
      </c>
      <c r="I13" s="9"/>
      <c r="J13" s="9"/>
      <c r="K13" s="9">
        <f t="shared" si="0"/>
        <v>0</v>
      </c>
    </row>
    <row r="14" spans="1:11" x14ac:dyDescent="0.25">
      <c r="B14" s="194"/>
      <c r="C14" s="340"/>
      <c r="D14" s="3"/>
      <c r="E14" s="9"/>
      <c r="F14" s="9"/>
      <c r="G14" s="9"/>
      <c r="H14" s="9">
        <f t="shared" si="1"/>
        <v>0</v>
      </c>
      <c r="I14" s="9"/>
      <c r="J14" s="9"/>
      <c r="K14" s="9">
        <f t="shared" si="0"/>
        <v>0</v>
      </c>
    </row>
  </sheetData>
  <dataConsolidate/>
  <mergeCells count="14">
    <mergeCell ref="B2:E2"/>
    <mergeCell ref="B4:B5"/>
    <mergeCell ref="C4:C5"/>
    <mergeCell ref="D4:H4"/>
    <mergeCell ref="F2:K2"/>
    <mergeCell ref="B3:K3"/>
    <mergeCell ref="B12:B14"/>
    <mergeCell ref="C12:C14"/>
    <mergeCell ref="B6:B8"/>
    <mergeCell ref="I4:K4"/>
    <mergeCell ref="A6:A8"/>
    <mergeCell ref="C6:C8"/>
    <mergeCell ref="B9:B11"/>
    <mergeCell ref="C9:C11"/>
  </mergeCells>
  <phoneticPr fontId="10" type="noConversion"/>
  <dataValidations count="2">
    <dataValidation type="list" allowBlank="1" showInputMessage="1" showErrorMessage="1" sqref="F2:K2">
      <formula1>"выберите…,государственной программы,долгосрочной целевой программы,ведомственной целевой программы,подпрограммы"</formula1>
    </dataValidation>
    <dataValidation type="decimal" operator="greaterThanOrEqual" allowBlank="1" showInputMessage="1" showErrorMessage="1" sqref="I6:K65536">
      <formula1>0</formula1>
    </dataValidation>
  </dataValidations>
  <pageMargins left="0.70866141732283472" right="0.70866141732283472" top="0.74803149606299213" bottom="0.74803149606299213" header="0.31496062992125984" footer="0.31496062992125984"/>
  <pageSetup paperSize="9" scale="8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6</vt:i4>
      </vt:variant>
    </vt:vector>
  </HeadingPairs>
  <TitlesOfParts>
    <vt:vector size="12" baseType="lpstr">
      <vt:lpstr>Таблица 5</vt:lpstr>
      <vt:lpstr>Таблица 6</vt:lpstr>
      <vt:lpstr>Таблица 7</vt:lpstr>
      <vt:lpstr>Таблица 8</vt:lpstr>
      <vt:lpstr>Таблица 8 lite</vt:lpstr>
      <vt:lpstr>Таблица 9</vt:lpstr>
      <vt:lpstr>'Таблица 5'!Заголовки_для_печати</vt:lpstr>
      <vt:lpstr>'Таблица 6'!Заголовки_для_печати</vt:lpstr>
      <vt:lpstr>'Таблица 7'!Заголовки_для_печати</vt:lpstr>
      <vt:lpstr>'Таблица 8'!Заголовки_для_печати</vt:lpstr>
      <vt:lpstr>'Таблица 8 lite'!Заголовки_для_печати</vt:lpstr>
      <vt:lpstr>'Таблица 9'!Заголовки_для_печати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Кулешов</dc:creator>
  <cp:lastModifiedBy>Игорь Еловский</cp:lastModifiedBy>
  <cp:lastPrinted>2022-06-28T08:34:53Z</cp:lastPrinted>
  <dcterms:created xsi:type="dcterms:W3CDTF">2011-06-15T13:58:56Z</dcterms:created>
  <dcterms:modified xsi:type="dcterms:W3CDTF">2022-10-13T13:22:02Z</dcterms:modified>
</cp:coreProperties>
</file>