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Table1" sheetId="1" r:id="rId1"/>
  </sheets>
  <definedNames>
    <definedName name="_xlnm.Print_Area" localSheetId="0">Table1!$A$1:$L$562</definedName>
  </definedNames>
  <calcPr calcId="145621"/>
</workbook>
</file>

<file path=xl/calcChain.xml><?xml version="1.0" encoding="utf-8"?>
<calcChain xmlns="http://schemas.openxmlformats.org/spreadsheetml/2006/main">
  <c r="J549" i="1" l="1"/>
  <c r="I512" i="1"/>
  <c r="H512" i="1"/>
  <c r="J515" i="1"/>
  <c r="J514" i="1" s="1"/>
  <c r="I515" i="1"/>
  <c r="I514" i="1" s="1"/>
  <c r="I513" i="1" s="1"/>
  <c r="H513" i="1"/>
  <c r="H514" i="1"/>
  <c r="H515" i="1"/>
  <c r="K516" i="1"/>
  <c r="J543" i="1"/>
  <c r="J542" i="1" s="1"/>
  <c r="J541" i="1" s="1"/>
  <c r="I543" i="1"/>
  <c r="I542" i="1"/>
  <c r="I541" i="1"/>
  <c r="H541" i="1"/>
  <c r="H542" i="1"/>
  <c r="H543" i="1"/>
  <c r="K544" i="1"/>
  <c r="J528" i="1"/>
  <c r="I528" i="1"/>
  <c r="I527" i="1" s="1"/>
  <c r="I526" i="1" s="1"/>
  <c r="J527" i="1"/>
  <c r="K527" i="1" s="1"/>
  <c r="H526" i="1"/>
  <c r="H527" i="1"/>
  <c r="H528" i="1"/>
  <c r="K529" i="1"/>
  <c r="K528" i="1"/>
  <c r="J539" i="1"/>
  <c r="J538" i="1" s="1"/>
  <c r="I539" i="1"/>
  <c r="I538" i="1"/>
  <c r="I537" i="1" s="1"/>
  <c r="H537" i="1"/>
  <c r="H538" i="1"/>
  <c r="H539" i="1"/>
  <c r="K540" i="1"/>
  <c r="J532" i="1"/>
  <c r="J531" i="1" s="1"/>
  <c r="I532" i="1"/>
  <c r="I531" i="1" s="1"/>
  <c r="I530" i="1" s="1"/>
  <c r="H530" i="1"/>
  <c r="H531" i="1"/>
  <c r="H532" i="1"/>
  <c r="K533" i="1"/>
  <c r="I510" i="1"/>
  <c r="I509" i="1" s="1"/>
  <c r="I508" i="1" s="1"/>
  <c r="I507" i="1" s="1"/>
  <c r="H507" i="1"/>
  <c r="H508" i="1"/>
  <c r="H509" i="1"/>
  <c r="H510" i="1"/>
  <c r="I445" i="1"/>
  <c r="I444" i="1"/>
  <c r="H444" i="1"/>
  <c r="H445" i="1"/>
  <c r="K427" i="1"/>
  <c r="K424" i="1"/>
  <c r="J426" i="1"/>
  <c r="J425" i="1" s="1"/>
  <c r="I426" i="1"/>
  <c r="I425" i="1" s="1"/>
  <c r="H425" i="1"/>
  <c r="H426" i="1"/>
  <c r="J423" i="1"/>
  <c r="J422" i="1" s="1"/>
  <c r="I423" i="1"/>
  <c r="I422" i="1" s="1"/>
  <c r="H422" i="1"/>
  <c r="H423" i="1"/>
  <c r="I395" i="1"/>
  <c r="I394" i="1"/>
  <c r="I393" i="1"/>
  <c r="I392" i="1" s="1"/>
  <c r="H392" i="1"/>
  <c r="H393" i="1"/>
  <c r="H394" i="1"/>
  <c r="H395" i="1"/>
  <c r="I384" i="1"/>
  <c r="I383" i="1"/>
  <c r="I382" i="1"/>
  <c r="I381" i="1" s="1"/>
  <c r="H381" i="1"/>
  <c r="H382" i="1"/>
  <c r="H383" i="1"/>
  <c r="H384" i="1"/>
  <c r="H369" i="1"/>
  <c r="J367" i="1"/>
  <c r="H350" i="1"/>
  <c r="H351" i="1"/>
  <c r="H352" i="1"/>
  <c r="I353" i="1"/>
  <c r="H353" i="1"/>
  <c r="I347" i="1"/>
  <c r="I346" i="1"/>
  <c r="I345" i="1" s="1"/>
  <c r="I344" i="1" s="1"/>
  <c r="H344" i="1"/>
  <c r="H345" i="1"/>
  <c r="H346" i="1"/>
  <c r="H347" i="1"/>
  <c r="J324" i="1"/>
  <c r="J323" i="1" s="1"/>
  <c r="I324" i="1"/>
  <c r="I323" i="1" s="1"/>
  <c r="H323" i="1"/>
  <c r="H324" i="1"/>
  <c r="K325" i="1"/>
  <c r="K322" i="1"/>
  <c r="J321" i="1"/>
  <c r="J320" i="1" s="1"/>
  <c r="I321" i="1"/>
  <c r="I320" i="1" s="1"/>
  <c r="H320" i="1"/>
  <c r="H321" i="1"/>
  <c r="K311" i="1"/>
  <c r="J310" i="1"/>
  <c r="J309" i="1" s="1"/>
  <c r="I310" i="1"/>
  <c r="I309" i="1" s="1"/>
  <c r="H309" i="1"/>
  <c r="H310" i="1"/>
  <c r="I292" i="1"/>
  <c r="I291" i="1"/>
  <c r="H291" i="1"/>
  <c r="H292" i="1"/>
  <c r="H270" i="1"/>
  <c r="H269" i="1"/>
  <c r="H265" i="1"/>
  <c r="H266" i="1"/>
  <c r="I277" i="1"/>
  <c r="I276" i="1"/>
  <c r="H276" i="1"/>
  <c r="H277" i="1"/>
  <c r="H96" i="1"/>
  <c r="H239" i="1"/>
  <c r="H240" i="1"/>
  <c r="H241" i="1"/>
  <c r="H242" i="1"/>
  <c r="I204" i="1"/>
  <c r="J183" i="1"/>
  <c r="J182" i="1" s="1"/>
  <c r="I183" i="1"/>
  <c r="I182" i="1" s="1"/>
  <c r="H182" i="1"/>
  <c r="H183" i="1"/>
  <c r="K184" i="1"/>
  <c r="K181" i="1"/>
  <c r="J180" i="1"/>
  <c r="J179" i="1" s="1"/>
  <c r="I180" i="1"/>
  <c r="I179" i="1" s="1"/>
  <c r="H180" i="1"/>
  <c r="H179" i="1"/>
  <c r="K178" i="1"/>
  <c r="J177" i="1"/>
  <c r="J176" i="1" s="1"/>
  <c r="I177" i="1"/>
  <c r="I176" i="1" s="1"/>
  <c r="H176" i="1"/>
  <c r="H177" i="1"/>
  <c r="I199" i="1"/>
  <c r="I198" i="1"/>
  <c r="I197" i="1"/>
  <c r="I196" i="1" s="1"/>
  <c r="H196" i="1"/>
  <c r="H197" i="1"/>
  <c r="H198" i="1"/>
  <c r="H199" i="1"/>
  <c r="H143" i="1"/>
  <c r="J150" i="1"/>
  <c r="J149" i="1" s="1"/>
  <c r="J143" i="1" s="1"/>
  <c r="I150" i="1"/>
  <c r="I149" i="1" s="1"/>
  <c r="I143" i="1" s="1"/>
  <c r="H149" i="1"/>
  <c r="H150" i="1"/>
  <c r="K151" i="1"/>
  <c r="K514" i="1" l="1"/>
  <c r="J513" i="1"/>
  <c r="K513" i="1" s="1"/>
  <c r="K515" i="1"/>
  <c r="K176" i="1"/>
  <c r="K542" i="1"/>
  <c r="K543" i="1"/>
  <c r="K541" i="1"/>
  <c r="J526" i="1"/>
  <c r="K526" i="1" s="1"/>
  <c r="K182" i="1"/>
  <c r="K177" i="1"/>
  <c r="K320" i="1"/>
  <c r="K422" i="1"/>
  <c r="K425" i="1"/>
  <c r="K183" i="1"/>
  <c r="K324" i="1"/>
  <c r="K426" i="1"/>
  <c r="K180" i="1"/>
  <c r="K321" i="1"/>
  <c r="K423" i="1"/>
  <c r="K179" i="1"/>
  <c r="K323" i="1"/>
  <c r="J537" i="1"/>
  <c r="K537" i="1" s="1"/>
  <c r="K538" i="1"/>
  <c r="K539" i="1"/>
  <c r="J530" i="1"/>
  <c r="K531" i="1"/>
  <c r="K532" i="1"/>
  <c r="K149" i="1"/>
  <c r="K150" i="1"/>
  <c r="J137" i="1" l="1"/>
  <c r="I137" i="1"/>
  <c r="K137" i="1" s="1"/>
  <c r="H137" i="1"/>
  <c r="K138" i="1"/>
  <c r="J130" i="1" l="1"/>
  <c r="J129" i="1" s="1"/>
  <c r="I130" i="1"/>
  <c r="I129" i="1" s="1"/>
  <c r="H129" i="1"/>
  <c r="H130" i="1"/>
  <c r="K131" i="1"/>
  <c r="J124" i="1"/>
  <c r="J123" i="1" s="1"/>
  <c r="I124" i="1"/>
  <c r="I123" i="1" s="1"/>
  <c r="H123" i="1"/>
  <c r="H124" i="1"/>
  <c r="H97" i="1"/>
  <c r="K129" i="1" l="1"/>
  <c r="K130" i="1"/>
  <c r="J102" i="1" l="1"/>
  <c r="J101" i="1" s="1"/>
  <c r="I102" i="1"/>
  <c r="I101" i="1" s="1"/>
  <c r="H101" i="1"/>
  <c r="H102" i="1"/>
  <c r="K103" i="1"/>
  <c r="H114" i="1"/>
  <c r="H113" i="1" s="1"/>
  <c r="H112" i="1" s="1"/>
  <c r="H111" i="1" s="1"/>
  <c r="H109" i="1"/>
  <c r="H107" i="1"/>
  <c r="I93" i="1"/>
  <c r="I92" i="1" s="1"/>
  <c r="I91" i="1" s="1"/>
  <c r="I90" i="1" s="1"/>
  <c r="H93" i="1"/>
  <c r="H92" i="1" s="1"/>
  <c r="H91" i="1" s="1"/>
  <c r="H90" i="1" s="1"/>
  <c r="I81" i="1"/>
  <c r="I80" i="1" s="1"/>
  <c r="I79" i="1" s="1"/>
  <c r="I78" i="1" s="1"/>
  <c r="H81" i="1"/>
  <c r="H80" i="1" s="1"/>
  <c r="H79" i="1" s="1"/>
  <c r="H78" i="1" s="1"/>
  <c r="J76" i="1"/>
  <c r="J75" i="1" s="1"/>
  <c r="H14" i="1"/>
  <c r="H13" i="1" s="1"/>
  <c r="H12" i="1" s="1"/>
  <c r="H11" i="1" s="1"/>
  <c r="K101" i="1" l="1"/>
  <c r="K102" i="1"/>
  <c r="I194" i="1"/>
  <c r="I193" i="1" s="1"/>
  <c r="I192" i="1" s="1"/>
  <c r="I191" i="1" s="1"/>
  <c r="H194" i="1"/>
  <c r="H193" i="1" s="1"/>
  <c r="H192" i="1" s="1"/>
  <c r="H191" i="1" s="1"/>
  <c r="I114" i="1"/>
  <c r="I113" i="1" s="1"/>
  <c r="I112" i="1" s="1"/>
  <c r="I111" i="1" s="1"/>
  <c r="H106" i="1"/>
  <c r="H105" i="1" s="1"/>
  <c r="H104" i="1" s="1"/>
  <c r="K62" i="1"/>
  <c r="I203" i="1"/>
  <c r="H204" i="1"/>
  <c r="H202" i="1"/>
  <c r="H201" i="1" s="1"/>
  <c r="H203" i="1"/>
  <c r="J206" i="1"/>
  <c r="K206" i="1" s="1"/>
  <c r="I206" i="1"/>
  <c r="H206" i="1"/>
  <c r="K207" i="1"/>
  <c r="K161" i="1"/>
  <c r="J160" i="1"/>
  <c r="K160" i="1" s="1"/>
  <c r="I160" i="1"/>
  <c r="H160" i="1"/>
  <c r="J61" i="1" l="1"/>
  <c r="I61" i="1"/>
  <c r="H61" i="1"/>
  <c r="I327" i="1" l="1"/>
  <c r="I326" i="1" s="1"/>
  <c r="H327" i="1"/>
  <c r="H326" i="1" s="1"/>
  <c r="H314" i="1"/>
  <c r="H313" i="1" s="1"/>
  <c r="K281" i="1"/>
  <c r="J280" i="1"/>
  <c r="J279" i="1" s="1"/>
  <c r="K279" i="1" s="1"/>
  <c r="K421" i="1"/>
  <c r="J420" i="1"/>
  <c r="J419" i="1" s="1"/>
  <c r="J411" i="1" s="1"/>
  <c r="I420" i="1"/>
  <c r="I419" i="1" s="1"/>
  <c r="H420" i="1"/>
  <c r="H419" i="1" s="1"/>
  <c r="H411" i="1" l="1"/>
  <c r="H410" i="1" s="1"/>
  <c r="I411" i="1"/>
  <c r="I410" i="1" s="1"/>
  <c r="H283" i="1"/>
  <c r="K419" i="1"/>
  <c r="K280" i="1"/>
  <c r="K420" i="1"/>
  <c r="I475" i="1" l="1"/>
  <c r="H475" i="1"/>
  <c r="I535" i="1"/>
  <c r="I534" i="1" s="1"/>
  <c r="H535" i="1"/>
  <c r="H534" i="1" s="1"/>
  <c r="J555" i="1" l="1"/>
  <c r="J554" i="1" s="1"/>
  <c r="K554" i="1" s="1"/>
  <c r="J552" i="1"/>
  <c r="K552" i="1" s="1"/>
  <c r="I552" i="1"/>
  <c r="J550" i="1"/>
  <c r="I550" i="1"/>
  <c r="I549" i="1" s="1"/>
  <c r="J547" i="1"/>
  <c r="J546" i="1" s="1"/>
  <c r="I547" i="1"/>
  <c r="I546" i="1" s="1"/>
  <c r="I545" i="1" s="1"/>
  <c r="J535" i="1"/>
  <c r="K535" i="1" s="1"/>
  <c r="K556" i="1"/>
  <c r="K555" i="1"/>
  <c r="K553" i="1"/>
  <c r="K551" i="1"/>
  <c r="K548" i="1"/>
  <c r="K536" i="1"/>
  <c r="K525" i="1"/>
  <c r="K522" i="1"/>
  <c r="K520" i="1"/>
  <c r="J524" i="1"/>
  <c r="J523" i="1" s="1"/>
  <c r="J521" i="1"/>
  <c r="J519" i="1"/>
  <c r="H518" i="1"/>
  <c r="I521" i="1"/>
  <c r="I519" i="1"/>
  <c r="I518" i="1" s="1"/>
  <c r="I517" i="1" s="1"/>
  <c r="J413" i="1"/>
  <c r="K506" i="1"/>
  <c r="K505" i="1"/>
  <c r="K504" i="1"/>
  <c r="J503" i="1"/>
  <c r="J502" i="1" s="1"/>
  <c r="I503" i="1"/>
  <c r="I502" i="1" s="1"/>
  <c r="H503" i="1"/>
  <c r="H502" i="1" s="1"/>
  <c r="J500" i="1"/>
  <c r="J499" i="1" s="1"/>
  <c r="J498" i="1" s="1"/>
  <c r="J497" i="1" s="1"/>
  <c r="I500" i="1"/>
  <c r="I499" i="1" s="1"/>
  <c r="I498" i="1" s="1"/>
  <c r="I497" i="1" s="1"/>
  <c r="H500" i="1"/>
  <c r="H499" i="1" s="1"/>
  <c r="H498" i="1" s="1"/>
  <c r="H497" i="1" s="1"/>
  <c r="I495" i="1"/>
  <c r="I494" i="1" s="1"/>
  <c r="I493" i="1" s="1"/>
  <c r="I492" i="1" s="1"/>
  <c r="H495" i="1"/>
  <c r="H494" i="1" s="1"/>
  <c r="H493" i="1" s="1"/>
  <c r="H492" i="1" s="1"/>
  <c r="J485" i="1"/>
  <c r="J483" i="1"/>
  <c r="J480" i="1"/>
  <c r="J479" i="1" s="1"/>
  <c r="J478" i="1" s="1"/>
  <c r="I480" i="1"/>
  <c r="I479" i="1" s="1"/>
  <c r="I477" i="1" s="1"/>
  <c r="H480" i="1"/>
  <c r="H479" i="1" s="1"/>
  <c r="H472" i="1"/>
  <c r="H471" i="1" s="1"/>
  <c r="H470" i="1" s="1"/>
  <c r="I466" i="1"/>
  <c r="J458" i="1"/>
  <c r="J457" i="1" s="1"/>
  <c r="I458" i="1"/>
  <c r="I457" i="1" s="1"/>
  <c r="H458" i="1"/>
  <c r="H457" i="1" s="1"/>
  <c r="J455" i="1"/>
  <c r="I455" i="1"/>
  <c r="I454" i="1" s="1"/>
  <c r="H455" i="1"/>
  <c r="H454" i="1" s="1"/>
  <c r="I450" i="1"/>
  <c r="I449" i="1" s="1"/>
  <c r="I448" i="1" s="1"/>
  <c r="I447" i="1" s="1"/>
  <c r="H450" i="1"/>
  <c r="H449" i="1" s="1"/>
  <c r="H448" i="1" s="1"/>
  <c r="H447" i="1" s="1"/>
  <c r="I442" i="1"/>
  <c r="I441" i="1" s="1"/>
  <c r="I440" i="1" s="1"/>
  <c r="I439" i="1" s="1"/>
  <c r="J445" i="1"/>
  <c r="H442" i="1"/>
  <c r="H441" i="1" s="1"/>
  <c r="H440" i="1" s="1"/>
  <c r="H439" i="1" s="1"/>
  <c r="J437" i="1"/>
  <c r="J436" i="1" s="1"/>
  <c r="J435" i="1" s="1"/>
  <c r="J434" i="1" s="1"/>
  <c r="I437" i="1"/>
  <c r="I436" i="1" s="1"/>
  <c r="I435" i="1" s="1"/>
  <c r="I434" i="1" s="1"/>
  <c r="H437" i="1"/>
  <c r="H436" i="1" s="1"/>
  <c r="H435" i="1" s="1"/>
  <c r="H434" i="1" s="1"/>
  <c r="J432" i="1"/>
  <c r="J431" i="1" s="1"/>
  <c r="J430" i="1" s="1"/>
  <c r="J429" i="1" s="1"/>
  <c r="I432" i="1"/>
  <c r="I431" i="1" s="1"/>
  <c r="I430" i="1" s="1"/>
  <c r="I429" i="1" s="1"/>
  <c r="J406" i="1"/>
  <c r="J408" i="1"/>
  <c r="J400" i="1"/>
  <c r="J399" i="1" s="1"/>
  <c r="J398" i="1" s="1"/>
  <c r="J397" i="1" s="1"/>
  <c r="J395" i="1"/>
  <c r="J394" i="1" s="1"/>
  <c r="J393" i="1" s="1"/>
  <c r="J392" i="1" s="1"/>
  <c r="J390" i="1"/>
  <c r="J389" i="1" s="1"/>
  <c r="J388" i="1" s="1"/>
  <c r="J387" i="1" s="1"/>
  <c r="J384" i="1"/>
  <c r="J383" i="1" s="1"/>
  <c r="J382" i="1" s="1"/>
  <c r="J381" i="1" s="1"/>
  <c r="J379" i="1"/>
  <c r="J378" i="1" s="1"/>
  <c r="J377" i="1" s="1"/>
  <c r="J376" i="1" s="1"/>
  <c r="J374" i="1"/>
  <c r="J373" i="1" s="1"/>
  <c r="J372" i="1" s="1"/>
  <c r="J371" i="1" s="1"/>
  <c r="H367" i="1"/>
  <c r="H364" i="1" s="1"/>
  <c r="H363" i="1" s="1"/>
  <c r="H362" i="1" s="1"/>
  <c r="J365" i="1"/>
  <c r="I365" i="1"/>
  <c r="I367" i="1"/>
  <c r="J369" i="1"/>
  <c r="I369" i="1"/>
  <c r="J360" i="1"/>
  <c r="J359" i="1" s="1"/>
  <c r="J358" i="1" s="1"/>
  <c r="J357" i="1" s="1"/>
  <c r="I360" i="1"/>
  <c r="I359" i="1" s="1"/>
  <c r="I358" i="1" s="1"/>
  <c r="I357" i="1" s="1"/>
  <c r="H360" i="1"/>
  <c r="H359" i="1" s="1"/>
  <c r="H358" i="1" s="1"/>
  <c r="H357" i="1" s="1"/>
  <c r="J355" i="1"/>
  <c r="I355" i="1"/>
  <c r="J353" i="1"/>
  <c r="J352" i="1" s="1"/>
  <c r="J351" i="1" s="1"/>
  <c r="J350" i="1" s="1"/>
  <c r="I352" i="1"/>
  <c r="H453" i="1" l="1"/>
  <c r="H452" i="1" s="1"/>
  <c r="K502" i="1"/>
  <c r="I364" i="1"/>
  <c r="I363" i="1" s="1"/>
  <c r="I362" i="1" s="1"/>
  <c r="J405" i="1"/>
  <c r="J404" i="1" s="1"/>
  <c r="J403" i="1" s="1"/>
  <c r="J402" i="1" s="1"/>
  <c r="I453" i="1"/>
  <c r="I452" i="1" s="1"/>
  <c r="K521" i="1"/>
  <c r="K524" i="1"/>
  <c r="J534" i="1"/>
  <c r="K503" i="1"/>
  <c r="K519" i="1"/>
  <c r="J518" i="1"/>
  <c r="K518" i="1" s="1"/>
  <c r="K549" i="1"/>
  <c r="J482" i="1"/>
  <c r="J545" i="1"/>
  <c r="K546" i="1"/>
  <c r="K550" i="1"/>
  <c r="K547" i="1"/>
  <c r="J517" i="1"/>
  <c r="K523" i="1"/>
  <c r="H477" i="1"/>
  <c r="H428" i="1" s="1"/>
  <c r="H478" i="1"/>
  <c r="I351" i="1"/>
  <c r="I350" i="1" s="1"/>
  <c r="J364" i="1"/>
  <c r="J363" i="1" s="1"/>
  <c r="J362" i="1" s="1"/>
  <c r="J347" i="1"/>
  <c r="J346" i="1" s="1"/>
  <c r="J345" i="1" s="1"/>
  <c r="J344" i="1" s="1"/>
  <c r="H342" i="1"/>
  <c r="H341" i="1" s="1"/>
  <c r="J342" i="1"/>
  <c r="J341" i="1" s="1"/>
  <c r="I342" i="1"/>
  <c r="I341" i="1" s="1"/>
  <c r="J339" i="1"/>
  <c r="J338" i="1" s="1"/>
  <c r="I339" i="1"/>
  <c r="I338" i="1" s="1"/>
  <c r="H339" i="1"/>
  <c r="H338" i="1" s="1"/>
  <c r="J303" i="1"/>
  <c r="J302" i="1" s="1"/>
  <c r="J333" i="1"/>
  <c r="J332" i="1" s="1"/>
  <c r="I333" i="1"/>
  <c r="I332" i="1" s="1"/>
  <c r="J330" i="1"/>
  <c r="J329" i="1" s="1"/>
  <c r="J327" i="1"/>
  <c r="J326" i="1" s="1"/>
  <c r="J317" i="1"/>
  <c r="J316" i="1" s="1"/>
  <c r="I317" i="1"/>
  <c r="I316" i="1" s="1"/>
  <c r="J314" i="1"/>
  <c r="J313" i="1" s="1"/>
  <c r="I314" i="1"/>
  <c r="I313" i="1" s="1"/>
  <c r="I283" i="1" s="1"/>
  <c r="H306" i="1"/>
  <c r="H305" i="1" s="1"/>
  <c r="J306" i="1"/>
  <c r="J305" i="1" s="1"/>
  <c r="I306" i="1"/>
  <c r="I305" i="1" s="1"/>
  <c r="J299" i="1"/>
  <c r="J298" i="1" s="1"/>
  <c r="I299" i="1"/>
  <c r="I298" i="1" s="1"/>
  <c r="H299" i="1"/>
  <c r="H298" i="1" s="1"/>
  <c r="J295" i="1"/>
  <c r="J294" i="1" s="1"/>
  <c r="I295" i="1"/>
  <c r="I294" i="1" s="1"/>
  <c r="J292" i="1"/>
  <c r="J291" i="1" s="1"/>
  <c r="J288" i="1"/>
  <c r="J287" i="1" s="1"/>
  <c r="I288" i="1"/>
  <c r="I287" i="1" s="1"/>
  <c r="K286" i="1"/>
  <c r="J285" i="1"/>
  <c r="J284" i="1" s="1"/>
  <c r="J277" i="1"/>
  <c r="J276" i="1" s="1"/>
  <c r="J273" i="1"/>
  <c r="J272" i="1" s="1"/>
  <c r="H273" i="1"/>
  <c r="H272" i="1" s="1"/>
  <c r="I273" i="1"/>
  <c r="I272" i="1" s="1"/>
  <c r="J266" i="1"/>
  <c r="J265" i="1" s="1"/>
  <c r="I270" i="1"/>
  <c r="I269" i="1" s="1"/>
  <c r="I266" i="1"/>
  <c r="I265" i="1" s="1"/>
  <c r="K545" i="1" l="1"/>
  <c r="J512" i="1"/>
  <c r="J283" i="1"/>
  <c r="J282" i="1" s="1"/>
  <c r="H264" i="1"/>
  <c r="H263" i="1" s="1"/>
  <c r="I264" i="1"/>
  <c r="I263" i="1" s="1"/>
  <c r="K534" i="1"/>
  <c r="K530" i="1"/>
  <c r="K517" i="1"/>
  <c r="J337" i="1"/>
  <c r="J336" i="1" s="1"/>
  <c r="H282" i="1"/>
  <c r="H337" i="1"/>
  <c r="H336" i="1" s="1"/>
  <c r="I337" i="1"/>
  <c r="I336" i="1" s="1"/>
  <c r="K284" i="1"/>
  <c r="I282" i="1"/>
  <c r="K285" i="1"/>
  <c r="K63" i="1"/>
  <c r="I60" i="1"/>
  <c r="H60" i="1"/>
  <c r="J260" i="1"/>
  <c r="J259" i="1" s="1"/>
  <c r="I260" i="1"/>
  <c r="I259" i="1" s="1"/>
  <c r="J257" i="1"/>
  <c r="J256" i="1" s="1"/>
  <c r="I257" i="1"/>
  <c r="I256" i="1" s="1"/>
  <c r="J254" i="1"/>
  <c r="J253" i="1" s="1"/>
  <c r="I254" i="1"/>
  <c r="I253" i="1" s="1"/>
  <c r="J242" i="1"/>
  <c r="J241" i="1" s="1"/>
  <c r="J240" i="1" s="1"/>
  <c r="J239" i="1" s="1"/>
  <c r="I242" i="1"/>
  <c r="I241" i="1" s="1"/>
  <c r="I240" i="1" s="1"/>
  <c r="I239" i="1" s="1"/>
  <c r="J237" i="1"/>
  <c r="J236" i="1" s="1"/>
  <c r="J235" i="1" s="1"/>
  <c r="J234" i="1" s="1"/>
  <c r="I237" i="1"/>
  <c r="I236" i="1" s="1"/>
  <c r="I235" i="1" s="1"/>
  <c r="I234" i="1" s="1"/>
  <c r="J232" i="1"/>
  <c r="J231" i="1" s="1"/>
  <c r="J230" i="1" s="1"/>
  <c r="J229" i="1" s="1"/>
  <c r="I232" i="1"/>
  <c r="I231" i="1" s="1"/>
  <c r="I230" i="1" s="1"/>
  <c r="I229" i="1" s="1"/>
  <c r="H232" i="1"/>
  <c r="H231" i="1" s="1"/>
  <c r="H230" i="1" s="1"/>
  <c r="H229" i="1" s="1"/>
  <c r="H208" i="1" s="1"/>
  <c r="J222" i="1"/>
  <c r="J221" i="1" s="1"/>
  <c r="J220" i="1" s="1"/>
  <c r="J219" i="1" s="1"/>
  <c r="I222" i="1"/>
  <c r="I221" i="1" s="1"/>
  <c r="I220" i="1" s="1"/>
  <c r="I219" i="1" s="1"/>
  <c r="J217" i="1"/>
  <c r="J216" i="1" s="1"/>
  <c r="J215" i="1" s="1"/>
  <c r="J214" i="1" s="1"/>
  <c r="I217" i="1"/>
  <c r="I216" i="1" s="1"/>
  <c r="I215" i="1" s="1"/>
  <c r="I214" i="1" s="1"/>
  <c r="J212" i="1"/>
  <c r="J211" i="1" s="1"/>
  <c r="J210" i="1" s="1"/>
  <c r="J209" i="1" s="1"/>
  <c r="J204" i="1"/>
  <c r="J199" i="1"/>
  <c r="J198" i="1" s="1"/>
  <c r="J197" i="1" s="1"/>
  <c r="J196" i="1" s="1"/>
  <c r="J194" i="1"/>
  <c r="J193" i="1" s="1"/>
  <c r="J192" i="1" s="1"/>
  <c r="J191" i="1" s="1"/>
  <c r="J189" i="1"/>
  <c r="J188" i="1" s="1"/>
  <c r="I189" i="1"/>
  <c r="I188" i="1" s="1"/>
  <c r="H189" i="1"/>
  <c r="H188" i="1" s="1"/>
  <c r="J186" i="1"/>
  <c r="J185" i="1" s="1"/>
  <c r="I186" i="1"/>
  <c r="I185" i="1" s="1"/>
  <c r="H186" i="1"/>
  <c r="H185" i="1" s="1"/>
  <c r="J172" i="1"/>
  <c r="J171" i="1" s="1"/>
  <c r="J170" i="1" s="1"/>
  <c r="J169" i="1" s="1"/>
  <c r="I172" i="1"/>
  <c r="I171" i="1" s="1"/>
  <c r="I170" i="1" s="1"/>
  <c r="I169" i="1" s="1"/>
  <c r="H172" i="1"/>
  <c r="H171" i="1" s="1"/>
  <c r="H170" i="1" s="1"/>
  <c r="H169" i="1" s="1"/>
  <c r="K168" i="1"/>
  <c r="J165" i="1"/>
  <c r="J167" i="1"/>
  <c r="I167" i="1"/>
  <c r="I165" i="1"/>
  <c r="H165" i="1"/>
  <c r="H167" i="1"/>
  <c r="H158" i="1"/>
  <c r="H157" i="1" s="1"/>
  <c r="H156" i="1" s="1"/>
  <c r="J158" i="1"/>
  <c r="J157" i="1" s="1"/>
  <c r="J156" i="1" s="1"/>
  <c r="I158" i="1"/>
  <c r="I157" i="1" s="1"/>
  <c r="I156" i="1" s="1"/>
  <c r="J153" i="1"/>
  <c r="J152" i="1" s="1"/>
  <c r="I153" i="1"/>
  <c r="I152" i="1" s="1"/>
  <c r="H144" i="1"/>
  <c r="H142" i="1" s="1"/>
  <c r="J147" i="1"/>
  <c r="I147" i="1"/>
  <c r="J145" i="1"/>
  <c r="I145" i="1"/>
  <c r="H140" i="1"/>
  <c r="H139" i="1" s="1"/>
  <c r="J140" i="1"/>
  <c r="J139" i="1" s="1"/>
  <c r="I140" i="1"/>
  <c r="I139" i="1" s="1"/>
  <c r="J135" i="1"/>
  <c r="J134" i="1" s="1"/>
  <c r="H135" i="1"/>
  <c r="H134" i="1" s="1"/>
  <c r="I135" i="1"/>
  <c r="I134" i="1" s="1"/>
  <c r="H127" i="1"/>
  <c r="H126" i="1" s="1"/>
  <c r="J127" i="1"/>
  <c r="J126" i="1" s="1"/>
  <c r="I127" i="1"/>
  <c r="I126" i="1" s="1"/>
  <c r="J114" i="1"/>
  <c r="J113" i="1" s="1"/>
  <c r="J112" i="1" s="1"/>
  <c r="J111" i="1" s="1"/>
  <c r="J107" i="1"/>
  <c r="J109" i="1"/>
  <c r="I109" i="1"/>
  <c r="I107" i="1"/>
  <c r="I106" i="1" s="1"/>
  <c r="I105" i="1" s="1"/>
  <c r="I104" i="1" s="1"/>
  <c r="J99" i="1"/>
  <c r="J98" i="1" s="1"/>
  <c r="I99" i="1"/>
  <c r="I98" i="1" s="1"/>
  <c r="J93" i="1"/>
  <c r="J92" i="1" s="1"/>
  <c r="J91" i="1" s="1"/>
  <c r="J90" i="1" s="1"/>
  <c r="J88" i="1"/>
  <c r="I88" i="1"/>
  <c r="J86" i="1"/>
  <c r="I86" i="1"/>
  <c r="J81" i="1"/>
  <c r="J80" i="1" s="1"/>
  <c r="J79" i="1" s="1"/>
  <c r="J78" i="1" s="1"/>
  <c r="I76" i="1"/>
  <c r="I75" i="1" s="1"/>
  <c r="I74" i="1" s="1"/>
  <c r="I73" i="1" s="1"/>
  <c r="H76" i="1"/>
  <c r="H75" i="1" s="1"/>
  <c r="H74" i="1" s="1"/>
  <c r="H73" i="1" s="1"/>
  <c r="J74" i="1"/>
  <c r="J73" i="1" s="1"/>
  <c r="J71" i="1"/>
  <c r="I71" i="1"/>
  <c r="H71" i="1"/>
  <c r="J69" i="1"/>
  <c r="I69" i="1"/>
  <c r="H69" i="1"/>
  <c r="J67" i="1"/>
  <c r="I67" i="1"/>
  <c r="J58" i="1"/>
  <c r="J57" i="1" s="1"/>
  <c r="I58" i="1"/>
  <c r="I57" i="1" s="1"/>
  <c r="H58" i="1"/>
  <c r="H57" i="1" s="1"/>
  <c r="J53" i="1"/>
  <c r="I53" i="1"/>
  <c r="J51" i="1"/>
  <c r="I51" i="1"/>
  <c r="H51" i="1"/>
  <c r="H50" i="1" s="1"/>
  <c r="H49" i="1" s="1"/>
  <c r="H48" i="1" s="1"/>
  <c r="J46" i="1"/>
  <c r="J45" i="1" s="1"/>
  <c r="J44" i="1" s="1"/>
  <c r="J43" i="1" s="1"/>
  <c r="I46" i="1"/>
  <c r="I45" i="1" s="1"/>
  <c r="I44" i="1" s="1"/>
  <c r="I43" i="1" s="1"/>
  <c r="J41" i="1"/>
  <c r="J40" i="1" s="1"/>
  <c r="I41" i="1"/>
  <c r="I40" i="1" s="1"/>
  <c r="J38" i="1"/>
  <c r="I38" i="1"/>
  <c r="J36" i="1"/>
  <c r="I36" i="1"/>
  <c r="J33" i="1"/>
  <c r="I33" i="1"/>
  <c r="J31" i="1"/>
  <c r="I31" i="1"/>
  <c r="J26" i="1"/>
  <c r="J25" i="1" s="1"/>
  <c r="J24" i="1" s="1"/>
  <c r="J23" i="1" s="1"/>
  <c r="I26" i="1"/>
  <c r="I25" i="1" s="1"/>
  <c r="I24" i="1" s="1"/>
  <c r="I23" i="1" s="1"/>
  <c r="J21" i="1"/>
  <c r="I21" i="1"/>
  <c r="J19" i="1"/>
  <c r="I19" i="1"/>
  <c r="J17" i="1"/>
  <c r="I17" i="1"/>
  <c r="J14" i="1"/>
  <c r="J13" i="1" s="1"/>
  <c r="I14" i="1"/>
  <c r="I13" i="1" s="1"/>
  <c r="H175" i="1" l="1"/>
  <c r="H174" i="1" s="1"/>
  <c r="I175" i="1"/>
  <c r="I174" i="1" s="1"/>
  <c r="J175" i="1"/>
  <c r="J174" i="1" s="1"/>
  <c r="J202" i="1"/>
  <c r="J201" i="1" s="1"/>
  <c r="J203" i="1"/>
  <c r="J122" i="1"/>
  <c r="J121" i="1" s="1"/>
  <c r="H122" i="1"/>
  <c r="H121" i="1" s="1"/>
  <c r="I122" i="1"/>
  <c r="I121" i="1" s="1"/>
  <c r="I97" i="1"/>
  <c r="I96" i="1" s="1"/>
  <c r="J97" i="1"/>
  <c r="J96" i="1" s="1"/>
  <c r="J106" i="1"/>
  <c r="J105" i="1" s="1"/>
  <c r="J104" i="1" s="1"/>
  <c r="J155" i="1"/>
  <c r="H155" i="1"/>
  <c r="I155" i="1"/>
  <c r="H133" i="1"/>
  <c r="H132" i="1" s="1"/>
  <c r="H262" i="1"/>
  <c r="I262" i="1"/>
  <c r="I16" i="1"/>
  <c r="I56" i="1"/>
  <c r="I55" i="1" s="1"/>
  <c r="I133" i="1"/>
  <c r="I132" i="1" s="1"/>
  <c r="I85" i="1"/>
  <c r="I84" i="1" s="1"/>
  <c r="I83" i="1" s="1"/>
  <c r="J164" i="1"/>
  <c r="J163" i="1" s="1"/>
  <c r="J162" i="1" s="1"/>
  <c r="J252" i="1"/>
  <c r="J251" i="1" s="1"/>
  <c r="J250" i="1" s="1"/>
  <c r="K61" i="1"/>
  <c r="J144" i="1"/>
  <c r="J142" i="1" s="1"/>
  <c r="H164" i="1"/>
  <c r="H163" i="1" s="1"/>
  <c r="H162" i="1" s="1"/>
  <c r="H66" i="1"/>
  <c r="H65" i="1" s="1"/>
  <c r="H64" i="1" s="1"/>
  <c r="I50" i="1"/>
  <c r="I49" i="1" s="1"/>
  <c r="I48" i="1" s="1"/>
  <c r="I164" i="1"/>
  <c r="I163" i="1" s="1"/>
  <c r="I162" i="1" s="1"/>
  <c r="H56" i="1"/>
  <c r="H55" i="1" s="1"/>
  <c r="J208" i="1"/>
  <c r="I208" i="1"/>
  <c r="I252" i="1"/>
  <c r="I251" i="1" s="1"/>
  <c r="I250" i="1" s="1"/>
  <c r="J16" i="1"/>
  <c r="J12" i="1" s="1"/>
  <c r="J11" i="1" s="1"/>
  <c r="I35" i="1"/>
  <c r="J50" i="1"/>
  <c r="J49" i="1" s="1"/>
  <c r="J48" i="1" s="1"/>
  <c r="J85" i="1"/>
  <c r="J84" i="1" s="1"/>
  <c r="J83" i="1" s="1"/>
  <c r="I12" i="1"/>
  <c r="I11" i="1" s="1"/>
  <c r="J30" i="1"/>
  <c r="J35" i="1"/>
  <c r="J66" i="1"/>
  <c r="J65" i="1" s="1"/>
  <c r="J64" i="1" s="1"/>
  <c r="I144" i="1"/>
  <c r="I142" i="1" s="1"/>
  <c r="K167" i="1"/>
  <c r="J60" i="1"/>
  <c r="K60" i="1" s="1"/>
  <c r="I30" i="1"/>
  <c r="I66" i="1"/>
  <c r="I65" i="1" s="1"/>
  <c r="I64" i="1" s="1"/>
  <c r="J133" i="1"/>
  <c r="J132" i="1" s="1"/>
  <c r="J510" i="1"/>
  <c r="J509" i="1" s="1"/>
  <c r="J508" i="1"/>
  <c r="J507" i="1" s="1"/>
  <c r="J495" i="1"/>
  <c r="J494" i="1" s="1"/>
  <c r="J493" i="1" s="1"/>
  <c r="J492" i="1" s="1"/>
  <c r="J490" i="1"/>
  <c r="J489" i="1" s="1"/>
  <c r="J488" i="1" s="1"/>
  <c r="J487" i="1" s="1"/>
  <c r="K156" i="1" l="1"/>
  <c r="I95" i="1"/>
  <c r="H95" i="1"/>
  <c r="J95" i="1"/>
  <c r="K155" i="1"/>
  <c r="J29" i="1"/>
  <c r="J28" i="1" s="1"/>
  <c r="J56" i="1"/>
  <c r="J55" i="1" s="1"/>
  <c r="H10" i="1"/>
  <c r="I29" i="1"/>
  <c r="I28" i="1" s="1"/>
  <c r="I10" i="1" s="1"/>
  <c r="I9" i="1" l="1"/>
  <c r="H9" i="1"/>
  <c r="H557" i="1" s="1"/>
  <c r="J10" i="1"/>
  <c r="J9" i="1" s="1"/>
  <c r="J477" i="1"/>
  <c r="K477" i="1" s="1"/>
  <c r="J475" i="1"/>
  <c r="J473" i="1"/>
  <c r="J468" i="1"/>
  <c r="K468" i="1" s="1"/>
  <c r="J463" i="1"/>
  <c r="K457" i="1"/>
  <c r="J454" i="1"/>
  <c r="J453" i="1" s="1"/>
  <c r="J452" i="1" s="1"/>
  <c r="K452" i="1" s="1"/>
  <c r="K451" i="1"/>
  <c r="J444" i="1"/>
  <c r="J442" i="1"/>
  <c r="J441" i="1" s="1"/>
  <c r="K434" i="1"/>
  <c r="J417" i="1"/>
  <c r="K417" i="1" s="1"/>
  <c r="J415" i="1"/>
  <c r="K408" i="1"/>
  <c r="K406" i="1"/>
  <c r="K288" i="1"/>
  <c r="K400" i="1"/>
  <c r="K391" i="1"/>
  <c r="K388" i="1"/>
  <c r="K382" i="1"/>
  <c r="K380" i="1"/>
  <c r="K362" i="1"/>
  <c r="K360" i="1"/>
  <c r="K353" i="1"/>
  <c r="K349" i="1"/>
  <c r="K346" i="1"/>
  <c r="K343" i="1"/>
  <c r="K340" i="1"/>
  <c r="K335" i="1"/>
  <c r="K332" i="1"/>
  <c r="K329" i="1"/>
  <c r="K314" i="1"/>
  <c r="K312" i="1"/>
  <c r="K306" i="1"/>
  <c r="K300" i="1"/>
  <c r="K293" i="1"/>
  <c r="K276" i="1"/>
  <c r="J270" i="1"/>
  <c r="K260" i="1"/>
  <c r="K255" i="1"/>
  <c r="K240" i="1"/>
  <c r="K235" i="1"/>
  <c r="K236" i="1"/>
  <c r="K225" i="1"/>
  <c r="K215" i="1"/>
  <c r="K216" i="1"/>
  <c r="K210" i="1"/>
  <c r="K194" i="1"/>
  <c r="K189" i="1"/>
  <c r="K175" i="1"/>
  <c r="K147" i="1"/>
  <c r="K135" i="1"/>
  <c r="K132" i="1"/>
  <c r="K111" i="1"/>
  <c r="K106" i="1"/>
  <c r="K104" i="1"/>
  <c r="K99" i="1"/>
  <c r="K94" i="1"/>
  <c r="K89" i="1"/>
  <c r="K84" i="1"/>
  <c r="K77" i="1"/>
  <c r="K72" i="1"/>
  <c r="K67" i="1"/>
  <c r="K53" i="1"/>
  <c r="K54" i="1"/>
  <c r="K46" i="1"/>
  <c r="K49" i="1"/>
  <c r="K32" i="1"/>
  <c r="K25" i="1"/>
  <c r="K16" i="1"/>
  <c r="K12" i="1"/>
  <c r="K511" i="1"/>
  <c r="K510" i="1"/>
  <c r="K509" i="1"/>
  <c r="K508" i="1"/>
  <c r="K500" i="1"/>
  <c r="K499" i="1"/>
  <c r="K496" i="1"/>
  <c r="K495" i="1"/>
  <c r="K493" i="1"/>
  <c r="K492" i="1"/>
  <c r="K491" i="1"/>
  <c r="K490" i="1"/>
  <c r="K486" i="1"/>
  <c r="K485" i="1"/>
  <c r="K483" i="1"/>
  <c r="K480" i="1"/>
  <c r="K479" i="1"/>
  <c r="K474" i="1"/>
  <c r="K469" i="1"/>
  <c r="K464" i="1"/>
  <c r="K458" i="1"/>
  <c r="K455" i="1"/>
  <c r="K446" i="1"/>
  <c r="K443" i="1"/>
  <c r="K435" i="1"/>
  <c r="K432" i="1"/>
  <c r="K429" i="1"/>
  <c r="K418" i="1"/>
  <c r="K416" i="1"/>
  <c r="K409" i="1"/>
  <c r="K407" i="1"/>
  <c r="K402" i="1"/>
  <c r="K401" i="1"/>
  <c r="K398" i="1"/>
  <c r="K397" i="1"/>
  <c r="K395" i="1"/>
  <c r="K392" i="1"/>
  <c r="K389" i="1"/>
  <c r="K386" i="1"/>
  <c r="K383" i="1"/>
  <c r="K381" i="1"/>
  <c r="K379" i="1"/>
  <c r="K376" i="1"/>
  <c r="K373" i="1"/>
  <c r="K372" i="1"/>
  <c r="K371" i="1"/>
  <c r="K370" i="1"/>
  <c r="K368" i="1"/>
  <c r="K367" i="1"/>
  <c r="K364" i="1"/>
  <c r="K361" i="1"/>
  <c r="K358" i="1"/>
  <c r="K354" i="1"/>
  <c r="K351" i="1"/>
  <c r="K350" i="1"/>
  <c r="K348" i="1"/>
  <c r="K347" i="1"/>
  <c r="K345" i="1"/>
  <c r="K344" i="1"/>
  <c r="K342" i="1"/>
  <c r="K341" i="1"/>
  <c r="K338" i="1"/>
  <c r="K337" i="1"/>
  <c r="K336" i="1"/>
  <c r="K334" i="1"/>
  <c r="K333" i="1"/>
  <c r="K330" i="1"/>
  <c r="K327" i="1"/>
  <c r="K326" i="1"/>
  <c r="K317" i="1"/>
  <c r="K316" i="1"/>
  <c r="K315" i="1"/>
  <c r="K313" i="1"/>
  <c r="K309" i="1"/>
  <c r="K308" i="1"/>
  <c r="K307" i="1"/>
  <c r="K304" i="1"/>
  <c r="K303" i="1"/>
  <c r="K302" i="1"/>
  <c r="K301" i="1"/>
  <c r="K298" i="1"/>
  <c r="K297" i="1"/>
  <c r="K294" i="1"/>
  <c r="K291" i="1"/>
  <c r="K290" i="1"/>
  <c r="K278" i="1"/>
  <c r="K277" i="1"/>
  <c r="K275" i="1"/>
  <c r="K274" i="1"/>
  <c r="K272" i="1"/>
  <c r="K271" i="1"/>
  <c r="K267" i="1"/>
  <c r="K266" i="1"/>
  <c r="K265" i="1"/>
  <c r="K257" i="1"/>
  <c r="K256" i="1"/>
  <c r="K252" i="1"/>
  <c r="K242" i="1"/>
  <c r="K241" i="1"/>
  <c r="K237" i="1"/>
  <c r="K232" i="1"/>
  <c r="K231" i="1"/>
  <c r="K230" i="1"/>
  <c r="K227" i="1"/>
  <c r="K226" i="1"/>
  <c r="K222" i="1"/>
  <c r="K217" i="1"/>
  <c r="K212" i="1"/>
  <c r="K211" i="1"/>
  <c r="K205" i="1"/>
  <c r="K202" i="1"/>
  <c r="K197" i="1"/>
  <c r="K195" i="1"/>
  <c r="K190" i="1"/>
  <c r="K185" i="1"/>
  <c r="K171" i="1"/>
  <c r="K166" i="1"/>
  <c r="K165" i="1"/>
  <c r="K159" i="1"/>
  <c r="K157" i="1"/>
  <c r="K154" i="1"/>
  <c r="K148" i="1"/>
  <c r="K145" i="1"/>
  <c r="K144" i="1"/>
  <c r="K143" i="1"/>
  <c r="K142" i="1"/>
  <c r="K141" i="1"/>
  <c r="K136" i="1"/>
  <c r="K133" i="1"/>
  <c r="K122" i="1"/>
  <c r="K112" i="1"/>
  <c r="K107" i="1"/>
  <c r="K105" i="1"/>
  <c r="K100" i="1"/>
  <c r="K95" i="1"/>
  <c r="K90" i="1"/>
  <c r="K85" i="1"/>
  <c r="K83" i="1"/>
  <c r="K82" i="1"/>
  <c r="K78" i="1"/>
  <c r="K73" i="1"/>
  <c r="K68" i="1"/>
  <c r="K66" i="1"/>
  <c r="K64" i="1"/>
  <c r="K59" i="1"/>
  <c r="K55" i="1"/>
  <c r="K50" i="1"/>
  <c r="K48" i="1"/>
  <c r="K45" i="1"/>
  <c r="K44" i="1"/>
  <c r="K43" i="1"/>
  <c r="K38" i="1"/>
  <c r="K33" i="1"/>
  <c r="K31" i="1"/>
  <c r="K30" i="1"/>
  <c r="K26" i="1"/>
  <c r="K21" i="1"/>
  <c r="K20" i="1"/>
  <c r="K19" i="1"/>
  <c r="K17" i="1"/>
  <c r="K14" i="1"/>
  <c r="K13" i="1"/>
  <c r="K507" i="1"/>
  <c r="K489" i="1"/>
  <c r="K484" i="1"/>
  <c r="I478" i="1"/>
  <c r="K478" i="1" s="1"/>
  <c r="I473" i="1"/>
  <c r="I465" i="1"/>
  <c r="K238" i="1"/>
  <c r="K153" i="1"/>
  <c r="K121" i="1"/>
  <c r="K93" i="1"/>
  <c r="K65" i="1"/>
  <c r="I472" i="1" l="1"/>
  <c r="I471" i="1" s="1"/>
  <c r="I470" i="1" s="1"/>
  <c r="I428" i="1" s="1"/>
  <c r="I557" i="1" s="1"/>
  <c r="J472" i="1"/>
  <c r="K463" i="1"/>
  <c r="J462" i="1"/>
  <c r="J461" i="1" s="1"/>
  <c r="J440" i="1"/>
  <c r="K482" i="1"/>
  <c r="K454" i="1"/>
  <c r="K270" i="1"/>
  <c r="J269" i="1"/>
  <c r="K363" i="1"/>
  <c r="K385" i="1"/>
  <c r="K394" i="1"/>
  <c r="K415" i="1"/>
  <c r="K396" i="1"/>
  <c r="K501" i="1"/>
  <c r="K377" i="1"/>
  <c r="K356" i="1"/>
  <c r="J467" i="1"/>
  <c r="K498" i="1"/>
  <c r="K497" i="1"/>
  <c r="K328" i="1"/>
  <c r="K433" i="1"/>
  <c r="K261" i="1"/>
  <c r="K29" i="1"/>
  <c r="K74" i="1"/>
  <c r="K218" i="1"/>
  <c r="K374" i="1"/>
  <c r="K79" i="1"/>
  <c r="K258" i="1"/>
  <c r="K310" i="1"/>
  <c r="K331" i="1"/>
  <c r="K339" i="1"/>
  <c r="K352" i="1"/>
  <c r="J450" i="1"/>
  <c r="K456" i="1"/>
  <c r="K88" i="1"/>
  <c r="K223" i="1"/>
  <c r="K393" i="1"/>
  <c r="K375" i="1"/>
  <c r="K146" i="1"/>
  <c r="K292" i="1"/>
  <c r="K387" i="1"/>
  <c r="K399" i="1"/>
  <c r="K253" i="1"/>
  <c r="K81" i="1"/>
  <c r="K365" i="1"/>
  <c r="K459" i="1"/>
  <c r="K481" i="1"/>
  <c r="K18" i="1"/>
  <c r="K251" i="1"/>
  <c r="K34" i="1"/>
  <c r="K51" i="1"/>
  <c r="K475" i="1"/>
  <c r="K473" i="1"/>
  <c r="K453" i="1"/>
  <c r="K444" i="1"/>
  <c r="K442" i="1"/>
  <c r="K430" i="1"/>
  <c r="K431" i="1"/>
  <c r="K289" i="1"/>
  <c r="K287" i="1"/>
  <c r="K390" i="1"/>
  <c r="K384" i="1"/>
  <c r="K369" i="1"/>
  <c r="K357" i="1"/>
  <c r="K299" i="1"/>
  <c r="K296" i="1"/>
  <c r="K27" i="1"/>
  <c r="K268" i="1"/>
  <c r="K273" i="1"/>
  <c r="K250" i="1"/>
  <c r="K243" i="1"/>
  <c r="K233" i="1"/>
  <c r="K228" i="1"/>
  <c r="K213" i="1"/>
  <c r="K208" i="1"/>
  <c r="K203" i="1"/>
  <c r="K198" i="1"/>
  <c r="K196" i="1"/>
  <c r="K191" i="1"/>
  <c r="K170" i="1"/>
  <c r="K164" i="1"/>
  <c r="K152" i="1"/>
  <c r="K134" i="1"/>
  <c r="K128" i="1"/>
  <c r="K113" i="1"/>
  <c r="K110" i="1"/>
  <c r="K96" i="1"/>
  <c r="K91" i="1"/>
  <c r="K86" i="1"/>
  <c r="K41" i="1"/>
  <c r="K58" i="1"/>
  <c r="K403" i="1"/>
  <c r="K404" i="1"/>
  <c r="K76" i="1"/>
  <c r="K97" i="1"/>
  <c r="K200" i="1"/>
  <c r="K204" i="1"/>
  <c r="K214" i="1"/>
  <c r="K234" i="1"/>
  <c r="K254" i="1"/>
  <c r="K319" i="1"/>
  <c r="K441" i="1"/>
  <c r="K445" i="1"/>
  <c r="K28" i="1"/>
  <c r="K98" i="1"/>
  <c r="K169" i="1"/>
  <c r="K201" i="1"/>
  <c r="K219" i="1"/>
  <c r="K239" i="1"/>
  <c r="K295" i="1"/>
  <c r="K366" i="1"/>
  <c r="K378" i="1"/>
  <c r="K405" i="1"/>
  <c r="K494" i="1"/>
  <c r="K37" i="1"/>
  <c r="K42" i="1"/>
  <c r="K87" i="1"/>
  <c r="K114" i="1"/>
  <c r="K158" i="1"/>
  <c r="K220" i="1"/>
  <c r="K224" i="1"/>
  <c r="K244" i="1"/>
  <c r="K414" i="1"/>
  <c r="K15" i="1"/>
  <c r="K36" i="1"/>
  <c r="K75" i="1"/>
  <c r="K80" i="1"/>
  <c r="K92" i="1"/>
  <c r="K115" i="1"/>
  <c r="K199" i="1"/>
  <c r="K209" i="1"/>
  <c r="K221" i="1"/>
  <c r="K229" i="1"/>
  <c r="K318" i="1"/>
  <c r="K476" i="1"/>
  <c r="K35" i="1"/>
  <c r="K47" i="1"/>
  <c r="K52" i="1"/>
  <c r="J264" i="1" l="1"/>
  <c r="J263" i="1" s="1"/>
  <c r="J262" i="1" s="1"/>
  <c r="K262" i="1" s="1"/>
  <c r="K450" i="1"/>
  <c r="J449" i="1"/>
  <c r="J471" i="1"/>
  <c r="K472" i="1"/>
  <c r="K467" i="1"/>
  <c r="J466" i="1"/>
  <c r="J439" i="1"/>
  <c r="K440" i="1"/>
  <c r="K461" i="1"/>
  <c r="J460" i="1"/>
  <c r="K460" i="1" s="1"/>
  <c r="K462" i="1"/>
  <c r="J412" i="1"/>
  <c r="J410" i="1" s="1"/>
  <c r="K359" i="1"/>
  <c r="K436" i="1"/>
  <c r="K438" i="1"/>
  <c r="K259" i="1"/>
  <c r="K192" i="1"/>
  <c r="K413" i="1"/>
  <c r="K193" i="1"/>
  <c r="K174" i="1"/>
  <c r="K188" i="1"/>
  <c r="K355" i="1"/>
  <c r="K305" i="1"/>
  <c r="K269" i="1"/>
  <c r="K71" i="1"/>
  <c r="K24" i="1"/>
  <c r="K139" i="1"/>
  <c r="K126" i="1"/>
  <c r="K127" i="1"/>
  <c r="K162" i="1"/>
  <c r="K163" i="1"/>
  <c r="K56" i="1"/>
  <c r="K57" i="1"/>
  <c r="K109" i="1"/>
  <c r="K487" i="1"/>
  <c r="K488" i="1"/>
  <c r="K39" i="1"/>
  <c r="K40" i="1"/>
  <c r="K264" i="1" l="1"/>
  <c r="K263" i="1"/>
  <c r="K439" i="1"/>
  <c r="J448" i="1"/>
  <c r="K449" i="1"/>
  <c r="J470" i="1"/>
  <c r="K470" i="1" s="1"/>
  <c r="K471" i="1"/>
  <c r="J465" i="1"/>
  <c r="K465" i="1" s="1"/>
  <c r="K466" i="1"/>
  <c r="K411" i="1"/>
  <c r="K410" i="1"/>
  <c r="K412" i="1"/>
  <c r="K437" i="1"/>
  <c r="K186" i="1"/>
  <c r="K187" i="1"/>
  <c r="K172" i="1"/>
  <c r="K173" i="1"/>
  <c r="K140" i="1"/>
  <c r="K23" i="1"/>
  <c r="K22" i="1"/>
  <c r="K108" i="1"/>
  <c r="K70" i="1"/>
  <c r="K69" i="1"/>
  <c r="K10" i="1"/>
  <c r="K11" i="1"/>
  <c r="K282" i="1"/>
  <c r="K283" i="1"/>
  <c r="J447" i="1" l="1"/>
  <c r="K448" i="1"/>
  <c r="K9" i="1"/>
  <c r="K512" i="1"/>
  <c r="K447" i="1" l="1"/>
  <c r="J428" i="1"/>
  <c r="K428" i="1" l="1"/>
  <c r="J557" i="1"/>
  <c r="K557" i="1" s="1"/>
</calcChain>
</file>

<file path=xl/sharedStrings.xml><?xml version="1.0" encoding="utf-8"?>
<sst xmlns="http://schemas.openxmlformats.org/spreadsheetml/2006/main" count="3447" uniqueCount="325">
  <si>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</si>
  <si>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</si>
  <si>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</si>
  <si>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</si>
  <si>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</si>
  <si>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</si>
  <si>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</si>
  <si>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</si>
  <si>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</si>
  <si>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</si>
  <si>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</si>
  <si>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</si>
  <si>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</si>
  <si>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</si>
  <si>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</si>
  <si>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</si>
  <si>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</si>
  <si>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</si>
  <si>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</si>
  <si>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</si>
  <si>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</si>
  <si>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</si>
  <si>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</si>
  <si>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</si>
  <si>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</si>
  <si>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</si>
  <si>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</si>
  <si>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</si>
  <si>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</si>
  <si>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</si>
  <si>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</si>
  <si>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</si>
  <si>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</si>
  <si>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</si>
  <si>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</si>
  <si>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</si>
  <si>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</si>
  <si>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</si>
  <si>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</si>
  <si>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</si>
  <si>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</si>
  <si>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</si>
  <si>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</si>
  <si>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</si>
  <si>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</si>
  <si>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</si>
  <si>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</si>
  <si>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</si>
  <si>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</si>
  <si>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</si>
  <si>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</si>
  <si>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</si>
  <si>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</si>
  <si>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</si>
  <si>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</si>
  <si>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</si>
  <si>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</si>
  <si>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</si>
  <si>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</si>
  <si>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</si>
  <si>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</si>
  <si>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</si>
  <si>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</si>
  <si>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</si>
  <si>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</si>
  <si>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</si>
  <si>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</si>
  <si>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</si>
  <si>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</si>
  <si>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</si>
  <si>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</si>
  <si>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</si>
  <si>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</si>
  <si>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</si>
  <si>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</si>
  <si>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</si>
  <si>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</si>
  <si>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</si>
  <si>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</si>
  <si>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</si>
  <si>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</si>
  <si>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</si>
  <si>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</si>
  <si>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</si>
  <si>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</si>
  <si>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</si>
  <si>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</si>
  <si>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</si>
  <si>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</si>
  <si>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</si>
  <si>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</si>
  <si>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</si>
  <si>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</si>
  <si>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</si>
  <si>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</si>
  <si>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</si>
  <si>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</si>
  <si>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</si>
  <si>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</si>
  <si>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</si>
  <si>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</si>
  <si>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</si>
  <si>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</si>
  <si>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</si>
  <si>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</si>
  <si>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</si>
  <si>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</si>
  <si>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</si>
  <si>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</si>
  <si>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</si>
  <si>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</si>
  <si>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</si>
  <si>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</si>
  <si>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</si>
  <si>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</si>
  <si>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</si>
  <si>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</si>
  <si>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</si>
  <si>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</si>
  <si>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</si>
  <si>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</si>
  <si>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</si>
  <si>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</si>
  <si>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</si>
  <si>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</si>
  <si>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</si>
  <si>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</si>
  <si>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</si>
  <si>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</si>
  <si>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</si>
  <si>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</si>
  <si>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</si>
  <si>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</si>
  <si>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</si>
  <si>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</si>
  <si>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</si>
  <si>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</si>
  <si>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</si>
  <si>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</si>
  <si>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</si>
  <si>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</si>
  <si>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</si>
  <si>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</si>
  <si>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</si>
  <si>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</si>
  <si>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</si>
  <si>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</si>
  <si>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</si>
  <si>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</si>
  <si>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</si>
  <si>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</si>
  <si>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</si>
  <si>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</si>
  <si>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</si>
  <si>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</si>
  <si>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</si>
  <si>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</si>
  <si>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</si>
  <si>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</si>
  <si>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</si>
  <si>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</si>
  <si>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</si>
  <si>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</si>
  <si>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</si>
  <si>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</si>
  <si>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</si>
  <si>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</si>
  <si>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</si>
  <si>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</si>
  <si>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</si>
  <si>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</si>
  <si>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</si>
  <si>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</si>
  <si>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</si>
  <si>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</si>
  <si>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</si>
  <si>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</si>
  <si>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</si>
  <si>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</si>
  <si>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</si>
  <si>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</si>
  <si>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</si>
  <si>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</si>
  <si>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</si>
  <si>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</si>
  <si>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</si>
  <si>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</si>
  <si>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</si>
  <si>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</si>
  <si>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</si>
  <si>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</si>
  <si>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</si>
  <si>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</si>
  <si>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</si>
  <si>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</si>
  <si>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</si>
  <si>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</si>
  <si>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</si>
  <si>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</si>
  <si>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</si>
  <si>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</si>
  <si>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</si>
  <si>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</si>
  <si>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</si>
  <si>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</si>
  <si>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</si>
  <si>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</si>
  <si>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</si>
  <si>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</si>
  <si>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</si>
  <si>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</si>
  <si>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</si>
  <si>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</si>
  <si>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</si>
  <si>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</si>
  <si>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</si>
  <si>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</si>
  <si>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</si>
  <si>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</si>
  <si>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</si>
  <si>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</si>
  <si>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</si>
  <si>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</si>
  <si>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</si>
  <si>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</si>
  <si>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</si>
  <si>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</si>
  <si>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</si>
  <si>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</si>
  <si>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</si>
  <si>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</si>
  <si>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</si>
  <si>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</si>
  <si>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</si>
  <si>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</si>
  <si>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</si>
  <si>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</si>
  <si>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</si>
  <si>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</si>
  <si>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</si>
  <si>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</si>
  <si>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</si>
  <si>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</si>
  <si>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</si>
  <si>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</si>
  <si>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</si>
  <si>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</si>
  <si>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</si>
  <si>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</si>
  <si>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</si>
  <si>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</si>
  <si>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</si>
  <si>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</si>
  <si>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</si>
  <si>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</si>
  <si>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</si>
  <si>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</si>
  <si>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</si>
  <si>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</si>
  <si>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</si>
  <si>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</si>
  <si>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Информационное обеспечение деятельности органов местного самоуправления</t>
  </si>
  <si>
    <t>29</t>
  </si>
  <si>
    <t>80070</t>
  </si>
  <si>
    <t>30</t>
  </si>
  <si>
    <t>31</t>
  </si>
  <si>
    <t>32</t>
  </si>
  <si>
    <t>34</t>
  </si>
  <si>
    <t>35</t>
  </si>
  <si>
    <t>36</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</si>
  <si>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</si>
  <si>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</si>
  <si>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</si>
  <si>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</si>
  <si>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</si>
  <si>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</si>
  <si>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</si>
  <si>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</si>
  <si>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</si>
  <si>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</si>
  <si>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</si>
  <si>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</si>
  <si>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</si>
  <si>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</si>
  <si>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</si>
  <si>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</si>
  <si>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</si>
  <si>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</si>
  <si>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</si>
  <si>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</si>
  <si>
    <t>Утверждено на  2022 год</t>
  </si>
  <si>
    <t>Уточненная бюджетная роспись на 2022 год</t>
  </si>
  <si>
    <t>Мероприятия в сфере охраны окружающей среды</t>
  </si>
  <si>
    <t>27</t>
  </si>
  <si>
    <t>Администрация Стародубского муниципального округа Брянской области</t>
  </si>
  <si>
    <t>83280</t>
  </si>
  <si>
    <t>Реализация мероприятий по модернизации школьных систем образования</t>
  </si>
  <si>
    <t>L7500</t>
  </si>
  <si>
    <t>А2</t>
  </si>
  <si>
    <t>Оценка имущества, признание прав и регулирование отношений муниципальной собственности</t>
  </si>
  <si>
    <t>Реализация отдельных мероприятий по развитию образования</t>
  </si>
  <si>
    <t>S4820</t>
  </si>
  <si>
    <t>Исполнение исковых требований на основании вступивших в законную силу судебных актов</t>
  </si>
  <si>
    <t>Исполнение судебных актов</t>
  </si>
  <si>
    <t>Подготовка проектов межевания земельных участков и проведение кадастровых работ</t>
  </si>
  <si>
    <t>L5990</t>
  </si>
  <si>
    <t>ZА</t>
  </si>
  <si>
    <t>Региональный проект "Вовлечение в оборот и комплексная мелиорация земель сельскохозяйственного назначения (Брянская область)"</t>
  </si>
  <si>
    <t>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</si>
  <si>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</si>
  <si>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Прочие мероприятия в сфере транспортной инфраструктуры</t>
  </si>
  <si>
    <t>Проведение топографо-геодезических, картографических и землеустроительных работ</t>
  </si>
  <si>
    <t>Реализация программ (проектов) инициативного бюджетирования (Благоустройство места массового захоронения мирных жителей, расстрелянных фашистами в годы ВОВ)</t>
  </si>
  <si>
    <t>Реализация программ (проектов) инициативного бюджетирования (Благоустройство мест массовых мероприятий МУК "Парк культуры и отдыха им. А.И.Рубца г. Стародуб")</t>
  </si>
  <si>
    <t>Реализация программ (проектов) инициативного бюджетирования (Благоустройство детской игровой площадки по ул.Школьной д.1 с Пятовск)</t>
  </si>
  <si>
    <t>S5871</t>
  </si>
  <si>
    <t>S5874</t>
  </si>
  <si>
    <t>S5875</t>
  </si>
  <si>
    <t>Модернизация школьных столовых муниципальных общеобразовательных организаций Брянской области</t>
  </si>
  <si>
    <t>S4770</t>
  </si>
  <si>
    <t>Содержание, текущий и капитальный ремонт и обеспечение безопасности гидротехнических сооружений</t>
  </si>
  <si>
    <t>Достижение показателей деятельности органов исполнительной власти Брянской области</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</si>
  <si>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9 месяцев 2022 года</t>
  </si>
  <si>
    <t>Кассовое исполнение за 9 месяцев 2022 года</t>
  </si>
  <si>
    <t>от 26.10.2022 года № 1318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</si>
</sst>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84">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0" fillId="0" borderId="0" xfId="0" applyFont="1" applyFill="1" applyAlignment="1">
      <alignment vertical="top" wrapText="1"/>
    </xf>
    <xf numFmtId="4" fontId="20"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2" xfId="0" applyFont="1" applyFill="1" applyBorder="1" applyAlignment="1">
      <alignment horizontal="left" vertical="center" wrapText="1"/>
    </xf>
    <xf numFmtId="0" fontId="4" fillId="0" borderId="49" xfId="0" applyFont="1" applyFill="1" applyBorder="1" applyAlignment="1">
      <alignment horizontal="center" vertical="center" wrapText="1"/>
    </xf>
    <xf numFmtId="0" fontId="4" fillId="0" borderId="49" xfId="0" applyFont="1" applyFill="1" applyBorder="1" applyAlignment="1">
      <alignment vertical="top" wrapText="1"/>
    </xf>
    <xf numFmtId="4" fontId="4" fillId="0" borderId="50" xfId="0" applyNumberFormat="1" applyFont="1" applyFill="1" applyBorder="1" applyAlignment="1">
      <alignment horizontal="right" vertical="center" wrapText="1"/>
    </xf>
    <xf numFmtId="4" fontId="5" fillId="0" borderId="51" xfId="0" applyNumberFormat="1" applyFont="1" applyFill="1" applyBorder="1" applyAlignment="1">
      <alignment horizontal="right" vertical="center" wrapText="1"/>
    </xf>
    <xf numFmtId="4" fontId="5" fillId="0" borderId="52" xfId="0" applyNumberFormat="1" applyFont="1" applyFill="1" applyBorder="1" applyAlignment="1">
      <alignment horizontal="right" vertical="center" wrapText="1"/>
    </xf>
    <xf numFmtId="4" fontId="4" fillId="0" borderId="53" xfId="0" applyNumberFormat="1" applyFont="1" applyFill="1" applyBorder="1" applyAlignment="1">
      <alignment horizontal="right" vertical="center" wrapText="1"/>
    </xf>
    <xf numFmtId="4" fontId="4" fillId="0" borderId="52"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3"/>
  <sheetViews>
    <sheetView tabSelected="1" workbookViewId="0">
      <selection activeCell="J4" sqref="J4:K4"/>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78" t="s">
        <v>228</v>
      </c>
      <c r="K1" s="79"/>
    </row>
    <row r="2" spans="1:13" ht="18.75" x14ac:dyDescent="0.2">
      <c r="G2" s="7"/>
      <c r="H2" s="8"/>
      <c r="I2" s="8"/>
      <c r="J2" s="78" t="s">
        <v>229</v>
      </c>
      <c r="K2" s="79"/>
    </row>
    <row r="3" spans="1:13" ht="50.25" customHeight="1" x14ac:dyDescent="0.2">
      <c r="G3" s="8"/>
      <c r="H3" s="8"/>
      <c r="I3" s="8"/>
      <c r="J3" s="80" t="s">
        <v>230</v>
      </c>
      <c r="K3" s="81"/>
    </row>
    <row r="4" spans="1:13" ht="42" customHeight="1" x14ac:dyDescent="0.2">
      <c r="A4" s="1" t="s">
        <v>0</v>
      </c>
      <c r="B4" s="1" t="s">
        <v>0</v>
      </c>
      <c r="C4" s="1" t="s">
        <v>0</v>
      </c>
      <c r="D4" s="1" t="s">
        <v>0</v>
      </c>
      <c r="E4" s="2" t="s">
        <v>0</v>
      </c>
      <c r="F4" s="2" t="s">
        <v>0</v>
      </c>
      <c r="G4" s="8"/>
      <c r="H4" s="8"/>
      <c r="I4" s="8"/>
      <c r="J4" s="82" t="s">
        <v>324</v>
      </c>
      <c r="K4" s="83"/>
    </row>
    <row r="5" spans="1:13" ht="55.5" customHeight="1" x14ac:dyDescent="0.2">
      <c r="A5" s="76" t="s">
        <v>322</v>
      </c>
      <c r="B5" s="77"/>
      <c r="C5" s="77"/>
      <c r="D5" s="77"/>
      <c r="E5" s="77"/>
      <c r="F5" s="77"/>
      <c r="G5" s="77"/>
      <c r="H5" s="77"/>
      <c r="I5" s="77"/>
      <c r="J5" s="77"/>
      <c r="K5" s="77"/>
      <c r="L5" s="9"/>
      <c r="M5" s="9"/>
    </row>
    <row r="6" spans="1:13" ht="15" customHeight="1" x14ac:dyDescent="0.2">
      <c r="A6" s="75" t="s">
        <v>1</v>
      </c>
      <c r="B6" s="75"/>
      <c r="C6" s="75"/>
      <c r="D6" s="75"/>
      <c r="E6" s="75"/>
      <c r="F6" s="75"/>
      <c r="G6" s="75"/>
      <c r="H6" s="75"/>
      <c r="I6" s="75"/>
      <c r="J6" s="75"/>
      <c r="K6" s="75"/>
    </row>
    <row r="7" spans="1:13" ht="117" customHeight="1" x14ac:dyDescent="0.2">
      <c r="A7" s="3" t="s">
        <v>2</v>
      </c>
      <c r="B7" s="3" t="s">
        <v>3</v>
      </c>
      <c r="C7" s="3" t="s">
        <v>4</v>
      </c>
      <c r="D7" s="3" t="s">
        <v>5</v>
      </c>
      <c r="E7" s="3" t="s">
        <v>6</v>
      </c>
      <c r="F7" s="3" t="s">
        <v>7</v>
      </c>
      <c r="G7" s="3" t="s">
        <v>8</v>
      </c>
      <c r="H7" s="10" t="s">
        <v>290</v>
      </c>
      <c r="I7" s="11" t="s">
        <v>291</v>
      </c>
      <c r="J7" s="11" t="s">
        <v>323</v>
      </c>
      <c r="K7" s="11" t="s">
        <v>231</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232</v>
      </c>
      <c r="B9" s="15" t="s">
        <v>74</v>
      </c>
      <c r="C9" s="16" t="s">
        <v>0</v>
      </c>
      <c r="D9" s="16" t="s">
        <v>0</v>
      </c>
      <c r="E9" s="16" t="s">
        <v>0</v>
      </c>
      <c r="F9" s="16" t="s">
        <v>0</v>
      </c>
      <c r="G9" s="16" t="s">
        <v>0</v>
      </c>
      <c r="H9" s="17">
        <f>H10+H95+H208+H250</f>
        <v>345513035.16999996</v>
      </c>
      <c r="I9" s="17">
        <f>I10+I95+I208+I250</f>
        <v>349533426.98000002</v>
      </c>
      <c r="J9" s="17">
        <f>J10+J95+J208+J250</f>
        <v>192868870.09</v>
      </c>
      <c r="K9" s="17">
        <f>J9/I9*100</f>
        <v>55.178948621997115</v>
      </c>
    </row>
    <row r="10" spans="1:13" ht="70.5" customHeight="1" x14ac:dyDescent="0.2">
      <c r="A10" s="14" t="s">
        <v>233</v>
      </c>
      <c r="B10" s="47" t="s">
        <v>74</v>
      </c>
      <c r="C10" s="47" t="s">
        <v>9</v>
      </c>
      <c r="D10" s="48"/>
      <c r="E10" s="48"/>
      <c r="F10" s="16"/>
      <c r="G10" s="16"/>
      <c r="H10" s="17">
        <f>H11+H23+H28+H43+H48+H55+H64+H73+H78+H83+H90</f>
        <v>140657092.84</v>
      </c>
      <c r="I10" s="17">
        <f>I11+I23+I28+I43+I48+I55+I64+I73+I78+I83+I90</f>
        <v>140657092.84</v>
      </c>
      <c r="J10" s="17">
        <f>J11+J23+J28+J43+J48+J55+J64+J73+J78+J83+J90</f>
        <v>106730610.50999999</v>
      </c>
      <c r="K10" s="17">
        <f t="shared" ref="K10:K77" si="0">J10/I10*100</f>
        <v>75.88000601676589</v>
      </c>
    </row>
    <row r="11" spans="1:13" ht="73.5" customHeight="1" x14ac:dyDescent="0.2">
      <c r="A11" s="14" t="s">
        <v>234</v>
      </c>
      <c r="B11" s="15" t="s">
        <v>74</v>
      </c>
      <c r="C11" s="15">
        <v>1</v>
      </c>
      <c r="D11" s="15" t="s">
        <v>74</v>
      </c>
      <c r="E11" s="16" t="s">
        <v>0</v>
      </c>
      <c r="F11" s="16" t="s">
        <v>0</v>
      </c>
      <c r="G11" s="16" t="s">
        <v>0</v>
      </c>
      <c r="H11" s="17">
        <f>H12</f>
        <v>36406301</v>
      </c>
      <c r="I11" s="17">
        <f>I12</f>
        <v>36406301</v>
      </c>
      <c r="J11" s="17">
        <f>J12</f>
        <v>25499605.689999998</v>
      </c>
      <c r="K11" s="17">
        <f t="shared" si="0"/>
        <v>70.04173725311999</v>
      </c>
    </row>
    <row r="12" spans="1:13" ht="71.25" customHeight="1" x14ac:dyDescent="0.2">
      <c r="A12" s="14" t="s">
        <v>235</v>
      </c>
      <c r="B12" s="15" t="s">
        <v>74</v>
      </c>
      <c r="C12" s="15">
        <v>1</v>
      </c>
      <c r="D12" s="15" t="s">
        <v>74</v>
      </c>
      <c r="E12" s="15" t="s">
        <v>75</v>
      </c>
      <c r="F12" s="18" t="s">
        <v>0</v>
      </c>
      <c r="G12" s="18" t="s">
        <v>0</v>
      </c>
      <c r="H12" s="17">
        <f>H13+H16</f>
        <v>36406301</v>
      </c>
      <c r="I12" s="17">
        <f>I13+I16</f>
        <v>36406301</v>
      </c>
      <c r="J12" s="17">
        <f>J13+J16</f>
        <v>25499605.689999998</v>
      </c>
      <c r="K12" s="17">
        <f t="shared" si="0"/>
        <v>70.04173725311999</v>
      </c>
    </row>
    <row r="13" spans="1:13" ht="93" customHeight="1" x14ac:dyDescent="0.2">
      <c r="A13" s="19" t="s">
        <v>94</v>
      </c>
      <c r="B13" s="13" t="s">
        <v>74</v>
      </c>
      <c r="C13" s="13">
        <v>1</v>
      </c>
      <c r="D13" s="13" t="s">
        <v>74</v>
      </c>
      <c r="E13" s="13" t="s">
        <v>75</v>
      </c>
      <c r="F13" s="13" t="s">
        <v>95</v>
      </c>
      <c r="G13" s="20" t="s">
        <v>0</v>
      </c>
      <c r="H13" s="21">
        <f t="shared" ref="H13:J14" si="1">H14</f>
        <v>1923099</v>
      </c>
      <c r="I13" s="5">
        <f t="shared" si="1"/>
        <v>1923099</v>
      </c>
      <c r="J13" s="5">
        <f t="shared" si="1"/>
        <v>1333300.7</v>
      </c>
      <c r="K13" s="5">
        <f t="shared" si="0"/>
        <v>69.330840481951256</v>
      </c>
    </row>
    <row r="14" spans="1:13" ht="136.5" customHeight="1" x14ac:dyDescent="0.2">
      <c r="A14" s="19" t="s">
        <v>22</v>
      </c>
      <c r="B14" s="13" t="s">
        <v>74</v>
      </c>
      <c r="C14" s="13">
        <v>1</v>
      </c>
      <c r="D14" s="13" t="s">
        <v>74</v>
      </c>
      <c r="E14" s="13" t="s">
        <v>75</v>
      </c>
      <c r="F14" s="13" t="s">
        <v>95</v>
      </c>
      <c r="G14" s="13" t="s">
        <v>23</v>
      </c>
      <c r="H14" s="21">
        <f t="shared" si="1"/>
        <v>1923099</v>
      </c>
      <c r="I14" s="5">
        <f t="shared" si="1"/>
        <v>1923099</v>
      </c>
      <c r="J14" s="5">
        <f t="shared" si="1"/>
        <v>1333300.7</v>
      </c>
      <c r="K14" s="5">
        <f t="shared" si="0"/>
        <v>69.330840481951256</v>
      </c>
    </row>
    <row r="15" spans="1:13" ht="59.25" customHeight="1" x14ac:dyDescent="0.2">
      <c r="A15" s="19" t="s">
        <v>24</v>
      </c>
      <c r="B15" s="13" t="s">
        <v>74</v>
      </c>
      <c r="C15" s="13">
        <v>1</v>
      </c>
      <c r="D15" s="13" t="s">
        <v>74</v>
      </c>
      <c r="E15" s="13" t="s">
        <v>75</v>
      </c>
      <c r="F15" s="13" t="s">
        <v>95</v>
      </c>
      <c r="G15" s="13" t="s">
        <v>25</v>
      </c>
      <c r="H15" s="21">
        <v>1923099</v>
      </c>
      <c r="I15" s="5">
        <v>1923099</v>
      </c>
      <c r="J15" s="5">
        <v>1333300.7</v>
      </c>
      <c r="K15" s="5">
        <f t="shared" si="0"/>
        <v>69.330840481951256</v>
      </c>
    </row>
    <row r="16" spans="1:13" ht="69" customHeight="1" x14ac:dyDescent="0.2">
      <c r="A16" s="19" t="s">
        <v>58</v>
      </c>
      <c r="B16" s="13" t="s">
        <v>74</v>
      </c>
      <c r="C16" s="13">
        <v>1</v>
      </c>
      <c r="D16" s="13" t="s">
        <v>74</v>
      </c>
      <c r="E16" s="13" t="s">
        <v>75</v>
      </c>
      <c r="F16" s="13" t="s">
        <v>21</v>
      </c>
      <c r="G16" s="20" t="s">
        <v>0</v>
      </c>
      <c r="H16" s="21">
        <v>34483202</v>
      </c>
      <c r="I16" s="5">
        <f>I17+I19+I21</f>
        <v>34483202</v>
      </c>
      <c r="J16" s="5">
        <f>J17+J19+J21</f>
        <v>24166304.989999998</v>
      </c>
      <c r="K16" s="5">
        <f t="shared" si="0"/>
        <v>70.081383364572687</v>
      </c>
    </row>
    <row r="17" spans="1:11" ht="60.75" customHeight="1" x14ac:dyDescent="0.2">
      <c r="A17" s="19" t="s">
        <v>22</v>
      </c>
      <c r="B17" s="13" t="s">
        <v>74</v>
      </c>
      <c r="C17" s="13">
        <v>1</v>
      </c>
      <c r="D17" s="13" t="s">
        <v>74</v>
      </c>
      <c r="E17" s="13" t="s">
        <v>75</v>
      </c>
      <c r="F17" s="13" t="s">
        <v>21</v>
      </c>
      <c r="G17" s="13" t="s">
        <v>23</v>
      </c>
      <c r="H17" s="21">
        <v>28026394</v>
      </c>
      <c r="I17" s="5">
        <f>I18</f>
        <v>28026394</v>
      </c>
      <c r="J17" s="5">
        <f>J18</f>
        <v>19887661.559999999</v>
      </c>
      <c r="K17" s="5">
        <f t="shared" si="0"/>
        <v>70.960472331902551</v>
      </c>
    </row>
    <row r="18" spans="1:11" ht="54.75" customHeight="1" x14ac:dyDescent="0.2">
      <c r="A18" s="19" t="s">
        <v>24</v>
      </c>
      <c r="B18" s="13" t="s">
        <v>74</v>
      </c>
      <c r="C18" s="13">
        <v>1</v>
      </c>
      <c r="D18" s="13" t="s">
        <v>74</v>
      </c>
      <c r="E18" s="13" t="s">
        <v>75</v>
      </c>
      <c r="F18" s="13" t="s">
        <v>21</v>
      </c>
      <c r="G18" s="13" t="s">
        <v>25</v>
      </c>
      <c r="H18" s="21">
        <v>28026394</v>
      </c>
      <c r="I18" s="5">
        <v>28026394</v>
      </c>
      <c r="J18" s="5">
        <v>19887661.559999999</v>
      </c>
      <c r="K18" s="5">
        <f t="shared" si="0"/>
        <v>70.960472331902551</v>
      </c>
    </row>
    <row r="19" spans="1:11" ht="63.75" customHeight="1" x14ac:dyDescent="0.2">
      <c r="A19" s="19" t="s">
        <v>26</v>
      </c>
      <c r="B19" s="13" t="s">
        <v>74</v>
      </c>
      <c r="C19" s="13">
        <v>1</v>
      </c>
      <c r="D19" s="13" t="s">
        <v>74</v>
      </c>
      <c r="E19" s="13" t="s">
        <v>75</v>
      </c>
      <c r="F19" s="13" t="s">
        <v>21</v>
      </c>
      <c r="G19" s="13" t="s">
        <v>27</v>
      </c>
      <c r="H19" s="21">
        <v>6337808</v>
      </c>
      <c r="I19" s="5">
        <f>I20</f>
        <v>6337808</v>
      </c>
      <c r="J19" s="5">
        <f>J20</f>
        <v>4197610.43</v>
      </c>
      <c r="K19" s="5">
        <f t="shared" si="0"/>
        <v>66.231265289197765</v>
      </c>
    </row>
    <row r="20" spans="1:11" ht="54.75" customHeight="1" x14ac:dyDescent="0.2">
      <c r="A20" s="19" t="s">
        <v>28</v>
      </c>
      <c r="B20" s="13" t="s">
        <v>74</v>
      </c>
      <c r="C20" s="13">
        <v>1</v>
      </c>
      <c r="D20" s="13" t="s">
        <v>74</v>
      </c>
      <c r="E20" s="13" t="s">
        <v>75</v>
      </c>
      <c r="F20" s="13" t="s">
        <v>21</v>
      </c>
      <c r="G20" s="13" t="s">
        <v>29</v>
      </c>
      <c r="H20" s="21">
        <v>6337808</v>
      </c>
      <c r="I20" s="5">
        <v>6337808</v>
      </c>
      <c r="J20" s="5">
        <v>4197610.43</v>
      </c>
      <c r="K20" s="5">
        <f t="shared" si="0"/>
        <v>66.231265289197765</v>
      </c>
    </row>
    <row r="21" spans="1:11" ht="35.25" customHeight="1" x14ac:dyDescent="0.2">
      <c r="A21" s="19" t="s">
        <v>33</v>
      </c>
      <c r="B21" s="13" t="s">
        <v>74</v>
      </c>
      <c r="C21" s="13">
        <v>1</v>
      </c>
      <c r="D21" s="13" t="s">
        <v>74</v>
      </c>
      <c r="E21" s="13" t="s">
        <v>75</v>
      </c>
      <c r="F21" s="13" t="s">
        <v>21</v>
      </c>
      <c r="G21" s="13" t="s">
        <v>34</v>
      </c>
      <c r="H21" s="21">
        <v>119000</v>
      </c>
      <c r="I21" s="5">
        <f>I22</f>
        <v>119000</v>
      </c>
      <c r="J21" s="5">
        <f>J22</f>
        <v>81033</v>
      </c>
      <c r="K21" s="5">
        <f t="shared" si="0"/>
        <v>68.094957983193282</v>
      </c>
    </row>
    <row r="22" spans="1:11" ht="54.75" customHeight="1" x14ac:dyDescent="0.2">
      <c r="A22" s="19" t="s">
        <v>80</v>
      </c>
      <c r="B22" s="13" t="s">
        <v>74</v>
      </c>
      <c r="C22" s="13">
        <v>1</v>
      </c>
      <c r="D22" s="13" t="s">
        <v>74</v>
      </c>
      <c r="E22" s="13" t="s">
        <v>75</v>
      </c>
      <c r="F22" s="13" t="s">
        <v>21</v>
      </c>
      <c r="G22" s="13" t="s">
        <v>81</v>
      </c>
      <c r="H22" s="21">
        <v>119000</v>
      </c>
      <c r="I22" s="21">
        <v>119000</v>
      </c>
      <c r="J22" s="21">
        <v>81033</v>
      </c>
      <c r="K22" s="21">
        <f t="shared" si="0"/>
        <v>68.094957983193282</v>
      </c>
    </row>
    <row r="23" spans="1:11" ht="102.75" customHeight="1" x14ac:dyDescent="0.2">
      <c r="A23" s="14" t="s">
        <v>236</v>
      </c>
      <c r="B23" s="15" t="s">
        <v>74</v>
      </c>
      <c r="C23" s="15">
        <v>1</v>
      </c>
      <c r="D23" s="15" t="s">
        <v>237</v>
      </c>
      <c r="E23" s="16" t="s">
        <v>0</v>
      </c>
      <c r="F23" s="16" t="s">
        <v>0</v>
      </c>
      <c r="G23" s="16" t="s">
        <v>0</v>
      </c>
      <c r="H23" s="17">
        <v>103029</v>
      </c>
      <c r="I23" s="4">
        <f t="shared" ref="I23:J26" si="2">I24</f>
        <v>103029</v>
      </c>
      <c r="J23" s="4">
        <f t="shared" si="2"/>
        <v>103029</v>
      </c>
      <c r="K23" s="4">
        <f t="shared" si="0"/>
        <v>100</v>
      </c>
    </row>
    <row r="24" spans="1:11" ht="81.75" customHeight="1" x14ac:dyDescent="0.2">
      <c r="A24" s="14" t="s">
        <v>235</v>
      </c>
      <c r="B24" s="15" t="s">
        <v>74</v>
      </c>
      <c r="C24" s="15">
        <v>1</v>
      </c>
      <c r="D24" s="15" t="s">
        <v>237</v>
      </c>
      <c r="E24" s="15" t="s">
        <v>75</v>
      </c>
      <c r="F24" s="18" t="s">
        <v>0</v>
      </c>
      <c r="G24" s="18" t="s">
        <v>0</v>
      </c>
      <c r="H24" s="17">
        <v>103029</v>
      </c>
      <c r="I24" s="17">
        <f t="shared" si="2"/>
        <v>103029</v>
      </c>
      <c r="J24" s="17">
        <f t="shared" si="2"/>
        <v>103029</v>
      </c>
      <c r="K24" s="17">
        <f t="shared" si="0"/>
        <v>100</v>
      </c>
    </row>
    <row r="25" spans="1:11" ht="85.5" customHeight="1" x14ac:dyDescent="0.2">
      <c r="A25" s="19" t="s">
        <v>238</v>
      </c>
      <c r="B25" s="13" t="s">
        <v>74</v>
      </c>
      <c r="C25" s="13">
        <v>1</v>
      </c>
      <c r="D25" s="13" t="s">
        <v>237</v>
      </c>
      <c r="E25" s="13" t="s">
        <v>75</v>
      </c>
      <c r="F25" s="13" t="s">
        <v>97</v>
      </c>
      <c r="G25" s="20" t="s">
        <v>0</v>
      </c>
      <c r="H25" s="21">
        <v>103029</v>
      </c>
      <c r="I25" s="5">
        <f t="shared" si="2"/>
        <v>103029</v>
      </c>
      <c r="J25" s="5">
        <f t="shared" si="2"/>
        <v>103029</v>
      </c>
      <c r="K25" s="5">
        <f t="shared" si="0"/>
        <v>100</v>
      </c>
    </row>
    <row r="26" spans="1:11" ht="54.75" customHeight="1" x14ac:dyDescent="0.2">
      <c r="A26" s="19" t="s">
        <v>26</v>
      </c>
      <c r="B26" s="13" t="s">
        <v>74</v>
      </c>
      <c r="C26" s="13">
        <v>1</v>
      </c>
      <c r="D26" s="13" t="s">
        <v>237</v>
      </c>
      <c r="E26" s="13" t="s">
        <v>75</v>
      </c>
      <c r="F26" s="13" t="s">
        <v>97</v>
      </c>
      <c r="G26" s="13" t="s">
        <v>27</v>
      </c>
      <c r="H26" s="21">
        <v>103029</v>
      </c>
      <c r="I26" s="5">
        <f t="shared" si="2"/>
        <v>103029</v>
      </c>
      <c r="J26" s="5">
        <f t="shared" si="2"/>
        <v>103029</v>
      </c>
      <c r="K26" s="5">
        <f t="shared" si="0"/>
        <v>100</v>
      </c>
    </row>
    <row r="27" spans="1:11" ht="69.75" customHeight="1" x14ac:dyDescent="0.2">
      <c r="A27" s="19" t="s">
        <v>28</v>
      </c>
      <c r="B27" s="13" t="s">
        <v>74</v>
      </c>
      <c r="C27" s="13">
        <v>1</v>
      </c>
      <c r="D27" s="13" t="s">
        <v>237</v>
      </c>
      <c r="E27" s="13" t="s">
        <v>75</v>
      </c>
      <c r="F27" s="13" t="s">
        <v>97</v>
      </c>
      <c r="G27" s="13" t="s">
        <v>29</v>
      </c>
      <c r="H27" s="21">
        <v>103029</v>
      </c>
      <c r="I27" s="21">
        <v>103029</v>
      </c>
      <c r="J27" s="21">
        <v>103029</v>
      </c>
      <c r="K27" s="21">
        <f t="shared" si="0"/>
        <v>100</v>
      </c>
    </row>
    <row r="28" spans="1:11" ht="186" customHeight="1" x14ac:dyDescent="0.2">
      <c r="A28" s="14" t="s">
        <v>239</v>
      </c>
      <c r="B28" s="15" t="s">
        <v>74</v>
      </c>
      <c r="C28" s="15">
        <v>1</v>
      </c>
      <c r="D28" s="15" t="s">
        <v>166</v>
      </c>
      <c r="E28" s="16" t="s">
        <v>0</v>
      </c>
      <c r="F28" s="16" t="s">
        <v>0</v>
      </c>
      <c r="G28" s="16" t="s">
        <v>0</v>
      </c>
      <c r="H28" s="17">
        <v>1827830</v>
      </c>
      <c r="I28" s="17">
        <f>I29</f>
        <v>1827830</v>
      </c>
      <c r="J28" s="17">
        <f>J29</f>
        <v>972357.0199999999</v>
      </c>
      <c r="K28" s="4">
        <f t="shared" si="0"/>
        <v>53.197344391983933</v>
      </c>
    </row>
    <row r="29" spans="1:11" ht="75" customHeight="1" x14ac:dyDescent="0.2">
      <c r="A29" s="14" t="s">
        <v>235</v>
      </c>
      <c r="B29" s="15" t="s">
        <v>74</v>
      </c>
      <c r="C29" s="15">
        <v>1</v>
      </c>
      <c r="D29" s="15" t="s">
        <v>166</v>
      </c>
      <c r="E29" s="15" t="s">
        <v>75</v>
      </c>
      <c r="F29" s="18" t="s">
        <v>0</v>
      </c>
      <c r="G29" s="18" t="s">
        <v>0</v>
      </c>
      <c r="H29" s="17">
        <v>1827830</v>
      </c>
      <c r="I29" s="17">
        <f>I30+I35+I40</f>
        <v>1827830</v>
      </c>
      <c r="J29" s="17">
        <f>J30+J35+J40</f>
        <v>972357.0199999999</v>
      </c>
      <c r="K29" s="17">
        <f t="shared" si="0"/>
        <v>53.197344391983933</v>
      </c>
    </row>
    <row r="30" spans="1:11" ht="325.5" customHeight="1" x14ac:dyDescent="0.2">
      <c r="A30" s="19" t="s">
        <v>240</v>
      </c>
      <c r="B30" s="13" t="s">
        <v>74</v>
      </c>
      <c r="C30" s="13">
        <v>1</v>
      </c>
      <c r="D30" s="13" t="s">
        <v>166</v>
      </c>
      <c r="E30" s="13" t="s">
        <v>75</v>
      </c>
      <c r="F30" s="13" t="s">
        <v>241</v>
      </c>
      <c r="G30" s="20" t="s">
        <v>0</v>
      </c>
      <c r="H30" s="21">
        <v>1305450</v>
      </c>
      <c r="I30" s="5">
        <f>I31+I33</f>
        <v>1305450</v>
      </c>
      <c r="J30" s="5">
        <f>J31+J33</f>
        <v>756327.28999999992</v>
      </c>
      <c r="K30" s="5">
        <f t="shared" si="0"/>
        <v>57.936136198245812</v>
      </c>
    </row>
    <row r="31" spans="1:11" ht="127.5" customHeight="1" x14ac:dyDescent="0.2">
      <c r="A31" s="19" t="s">
        <v>22</v>
      </c>
      <c r="B31" s="13" t="s">
        <v>74</v>
      </c>
      <c r="C31" s="13">
        <v>1</v>
      </c>
      <c r="D31" s="13" t="s">
        <v>166</v>
      </c>
      <c r="E31" s="13" t="s">
        <v>75</v>
      </c>
      <c r="F31" s="13" t="s">
        <v>241</v>
      </c>
      <c r="G31" s="13" t="s">
        <v>23</v>
      </c>
      <c r="H31" s="21">
        <v>911355</v>
      </c>
      <c r="I31" s="5">
        <f>I32</f>
        <v>911355</v>
      </c>
      <c r="J31" s="5">
        <f>J32</f>
        <v>686584.84</v>
      </c>
      <c r="K31" s="5">
        <f t="shared" si="0"/>
        <v>75.336706332877966</v>
      </c>
    </row>
    <row r="32" spans="1:11" ht="54.75" customHeight="1" x14ac:dyDescent="0.2">
      <c r="A32" s="19" t="s">
        <v>24</v>
      </c>
      <c r="B32" s="13" t="s">
        <v>74</v>
      </c>
      <c r="C32" s="13">
        <v>1</v>
      </c>
      <c r="D32" s="13" t="s">
        <v>166</v>
      </c>
      <c r="E32" s="13" t="s">
        <v>75</v>
      </c>
      <c r="F32" s="13" t="s">
        <v>241</v>
      </c>
      <c r="G32" s="13" t="s">
        <v>25</v>
      </c>
      <c r="H32" s="21">
        <v>911355</v>
      </c>
      <c r="I32" s="5">
        <v>911355</v>
      </c>
      <c r="J32" s="5">
        <v>686584.84</v>
      </c>
      <c r="K32" s="5">
        <f t="shared" si="0"/>
        <v>75.336706332877966</v>
      </c>
    </row>
    <row r="33" spans="1:11" ht="51.75" customHeight="1" x14ac:dyDescent="0.2">
      <c r="A33" s="19" t="s">
        <v>26</v>
      </c>
      <c r="B33" s="13" t="s">
        <v>74</v>
      </c>
      <c r="C33" s="13">
        <v>1</v>
      </c>
      <c r="D33" s="13" t="s">
        <v>166</v>
      </c>
      <c r="E33" s="13" t="s">
        <v>75</v>
      </c>
      <c r="F33" s="13" t="s">
        <v>241</v>
      </c>
      <c r="G33" s="13" t="s">
        <v>27</v>
      </c>
      <c r="H33" s="21">
        <v>394095</v>
      </c>
      <c r="I33" s="5">
        <f>I34</f>
        <v>394095</v>
      </c>
      <c r="J33" s="5">
        <f>J34</f>
        <v>69742.45</v>
      </c>
      <c r="K33" s="5">
        <f t="shared" si="0"/>
        <v>17.696862431647194</v>
      </c>
    </row>
    <row r="34" spans="1:11" ht="68.25" customHeight="1" x14ac:dyDescent="0.2">
      <c r="A34" s="19" t="s">
        <v>28</v>
      </c>
      <c r="B34" s="13" t="s">
        <v>74</v>
      </c>
      <c r="C34" s="13">
        <v>1</v>
      </c>
      <c r="D34" s="13" t="s">
        <v>166</v>
      </c>
      <c r="E34" s="13" t="s">
        <v>75</v>
      </c>
      <c r="F34" s="13" t="s">
        <v>241</v>
      </c>
      <c r="G34" s="13" t="s">
        <v>29</v>
      </c>
      <c r="H34" s="21">
        <v>394095</v>
      </c>
      <c r="I34" s="21">
        <v>394095</v>
      </c>
      <c r="J34" s="21">
        <v>69742.45</v>
      </c>
      <c r="K34" s="21">
        <f t="shared" si="0"/>
        <v>17.696862431647194</v>
      </c>
    </row>
    <row r="35" spans="1:11" ht="279.75" customHeight="1" x14ac:dyDescent="0.2">
      <c r="A35" s="19" t="s">
        <v>242</v>
      </c>
      <c r="B35" s="13" t="s">
        <v>74</v>
      </c>
      <c r="C35" s="13">
        <v>1</v>
      </c>
      <c r="D35" s="13" t="s">
        <v>166</v>
      </c>
      <c r="E35" s="13" t="s">
        <v>75</v>
      </c>
      <c r="F35" s="13" t="s">
        <v>243</v>
      </c>
      <c r="G35" s="20" t="s">
        <v>0</v>
      </c>
      <c r="H35" s="21">
        <v>522180</v>
      </c>
      <c r="I35" s="5">
        <f>I36+I38</f>
        <v>522180</v>
      </c>
      <c r="J35" s="5">
        <f>J36+J38</f>
        <v>216029.73</v>
      </c>
      <c r="K35" s="5">
        <f t="shared" si="0"/>
        <v>41.37073997472136</v>
      </c>
    </row>
    <row r="36" spans="1:11" ht="127.5" customHeight="1" x14ac:dyDescent="0.2">
      <c r="A36" s="19" t="s">
        <v>22</v>
      </c>
      <c r="B36" s="13" t="s">
        <v>74</v>
      </c>
      <c r="C36" s="13">
        <v>1</v>
      </c>
      <c r="D36" s="13" t="s">
        <v>166</v>
      </c>
      <c r="E36" s="13" t="s">
        <v>75</v>
      </c>
      <c r="F36" s="13" t="s">
        <v>243</v>
      </c>
      <c r="G36" s="13" t="s">
        <v>23</v>
      </c>
      <c r="H36" s="21">
        <v>298392</v>
      </c>
      <c r="I36" s="5">
        <f>I37</f>
        <v>298392</v>
      </c>
      <c r="J36" s="5">
        <f>J37</f>
        <v>206156.85</v>
      </c>
      <c r="K36" s="5">
        <f t="shared" si="0"/>
        <v>69.089268479047689</v>
      </c>
    </row>
    <row r="37" spans="1:11" ht="68.25" customHeight="1" x14ac:dyDescent="0.2">
      <c r="A37" s="19" t="s">
        <v>24</v>
      </c>
      <c r="B37" s="13" t="s">
        <v>74</v>
      </c>
      <c r="C37" s="13">
        <v>1</v>
      </c>
      <c r="D37" s="13" t="s">
        <v>166</v>
      </c>
      <c r="E37" s="13" t="s">
        <v>75</v>
      </c>
      <c r="F37" s="13" t="s">
        <v>243</v>
      </c>
      <c r="G37" s="13" t="s">
        <v>25</v>
      </c>
      <c r="H37" s="21">
        <v>298392</v>
      </c>
      <c r="I37" s="5">
        <v>298392</v>
      </c>
      <c r="J37" s="5">
        <v>206156.85</v>
      </c>
      <c r="K37" s="5">
        <f t="shared" si="0"/>
        <v>69.089268479047689</v>
      </c>
    </row>
    <row r="38" spans="1:11" ht="61.5" customHeight="1" x14ac:dyDescent="0.2">
      <c r="A38" s="19" t="s">
        <v>26</v>
      </c>
      <c r="B38" s="13" t="s">
        <v>74</v>
      </c>
      <c r="C38" s="13">
        <v>1</v>
      </c>
      <c r="D38" s="13" t="s">
        <v>166</v>
      </c>
      <c r="E38" s="13" t="s">
        <v>75</v>
      </c>
      <c r="F38" s="13" t="s">
        <v>243</v>
      </c>
      <c r="G38" s="13" t="s">
        <v>27</v>
      </c>
      <c r="H38" s="21">
        <v>223788</v>
      </c>
      <c r="I38" s="5">
        <f>I39</f>
        <v>223788</v>
      </c>
      <c r="J38" s="5">
        <f>J39</f>
        <v>9872.8799999999992</v>
      </c>
      <c r="K38" s="5">
        <f t="shared" si="0"/>
        <v>4.4117110837042199</v>
      </c>
    </row>
    <row r="39" spans="1:11" ht="71.25" customHeight="1" x14ac:dyDescent="0.2">
      <c r="A39" s="19" t="s">
        <v>28</v>
      </c>
      <c r="B39" s="13" t="s">
        <v>74</v>
      </c>
      <c r="C39" s="13">
        <v>1</v>
      </c>
      <c r="D39" s="13" t="s">
        <v>166</v>
      </c>
      <c r="E39" s="13" t="s">
        <v>75</v>
      </c>
      <c r="F39" s="13" t="s">
        <v>243</v>
      </c>
      <c r="G39" s="13" t="s">
        <v>29</v>
      </c>
      <c r="H39" s="21">
        <v>223788</v>
      </c>
      <c r="I39" s="21">
        <v>223788</v>
      </c>
      <c r="J39" s="21">
        <v>9872.8799999999992</v>
      </c>
      <c r="K39" s="21">
        <f t="shared" si="0"/>
        <v>4.4117110837042199</v>
      </c>
    </row>
    <row r="40" spans="1:11" ht="352.5" customHeight="1" x14ac:dyDescent="0.2">
      <c r="A40" s="19" t="s">
        <v>244</v>
      </c>
      <c r="B40" s="13" t="s">
        <v>74</v>
      </c>
      <c r="C40" s="13">
        <v>1</v>
      </c>
      <c r="D40" s="13" t="s">
        <v>166</v>
      </c>
      <c r="E40" s="13" t="s">
        <v>75</v>
      </c>
      <c r="F40" s="13" t="s">
        <v>245</v>
      </c>
      <c r="G40" s="20" t="s">
        <v>0</v>
      </c>
      <c r="H40" s="21">
        <v>200</v>
      </c>
      <c r="I40" s="5">
        <f>I41</f>
        <v>200</v>
      </c>
      <c r="J40" s="5">
        <f>J41</f>
        <v>0</v>
      </c>
      <c r="K40" s="5">
        <f t="shared" si="0"/>
        <v>0</v>
      </c>
    </row>
    <row r="41" spans="1:11" ht="59.25" customHeight="1" x14ac:dyDescent="0.2">
      <c r="A41" s="19" t="s">
        <v>26</v>
      </c>
      <c r="B41" s="13" t="s">
        <v>74</v>
      </c>
      <c r="C41" s="13">
        <v>1</v>
      </c>
      <c r="D41" s="13" t="s">
        <v>166</v>
      </c>
      <c r="E41" s="13" t="s">
        <v>75</v>
      </c>
      <c r="F41" s="13" t="s">
        <v>245</v>
      </c>
      <c r="G41" s="13" t="s">
        <v>27</v>
      </c>
      <c r="H41" s="21">
        <v>200</v>
      </c>
      <c r="I41" s="5">
        <f>I42</f>
        <v>200</v>
      </c>
      <c r="J41" s="5">
        <f>J42</f>
        <v>0</v>
      </c>
      <c r="K41" s="5">
        <f t="shared" si="0"/>
        <v>0</v>
      </c>
    </row>
    <row r="42" spans="1:11" ht="54.75" customHeight="1" x14ac:dyDescent="0.2">
      <c r="A42" s="19" t="s">
        <v>28</v>
      </c>
      <c r="B42" s="13" t="s">
        <v>74</v>
      </c>
      <c r="C42" s="13">
        <v>1</v>
      </c>
      <c r="D42" s="13" t="s">
        <v>166</v>
      </c>
      <c r="E42" s="13" t="s">
        <v>75</v>
      </c>
      <c r="F42" s="13" t="s">
        <v>245</v>
      </c>
      <c r="G42" s="13" t="s">
        <v>29</v>
      </c>
      <c r="H42" s="21">
        <v>200</v>
      </c>
      <c r="I42" s="5">
        <v>200</v>
      </c>
      <c r="J42" s="5">
        <v>0</v>
      </c>
      <c r="K42" s="5">
        <f t="shared" si="0"/>
        <v>0</v>
      </c>
    </row>
    <row r="43" spans="1:11" ht="54.75" customHeight="1" x14ac:dyDescent="0.2">
      <c r="A43" s="14" t="s">
        <v>76</v>
      </c>
      <c r="B43" s="15" t="s">
        <v>74</v>
      </c>
      <c r="C43" s="15">
        <v>1</v>
      </c>
      <c r="D43" s="15" t="s">
        <v>218</v>
      </c>
      <c r="E43" s="16" t="s">
        <v>0</v>
      </c>
      <c r="F43" s="16" t="s">
        <v>0</v>
      </c>
      <c r="G43" s="16" t="s">
        <v>0</v>
      </c>
      <c r="H43" s="17">
        <v>5482613</v>
      </c>
      <c r="I43" s="17">
        <f t="shared" ref="I43:J46" si="3">I44</f>
        <v>5482613</v>
      </c>
      <c r="J43" s="17">
        <f t="shared" si="3"/>
        <v>4055431.6</v>
      </c>
      <c r="K43" s="17">
        <f t="shared" si="0"/>
        <v>73.968956043404859</v>
      </c>
    </row>
    <row r="44" spans="1:11" ht="83.25" customHeight="1" x14ac:dyDescent="0.2">
      <c r="A44" s="14" t="s">
        <v>235</v>
      </c>
      <c r="B44" s="15" t="s">
        <v>74</v>
      </c>
      <c r="C44" s="15">
        <v>1</v>
      </c>
      <c r="D44" s="15" t="s">
        <v>218</v>
      </c>
      <c r="E44" s="15" t="s">
        <v>75</v>
      </c>
      <c r="F44" s="18" t="s">
        <v>0</v>
      </c>
      <c r="G44" s="18" t="s">
        <v>0</v>
      </c>
      <c r="H44" s="17">
        <v>5482613</v>
      </c>
      <c r="I44" s="17">
        <f t="shared" si="3"/>
        <v>5482613</v>
      </c>
      <c r="J44" s="17">
        <f t="shared" si="3"/>
        <v>4055431.6</v>
      </c>
      <c r="K44" s="17">
        <f t="shared" si="0"/>
        <v>73.968956043404859</v>
      </c>
    </row>
    <row r="45" spans="1:11" ht="54.75" customHeight="1" x14ac:dyDescent="0.2">
      <c r="A45" s="19" t="s">
        <v>76</v>
      </c>
      <c r="B45" s="13" t="s">
        <v>74</v>
      </c>
      <c r="C45" s="13">
        <v>1</v>
      </c>
      <c r="D45" s="13" t="s">
        <v>218</v>
      </c>
      <c r="E45" s="13" t="s">
        <v>75</v>
      </c>
      <c r="F45" s="13" t="s">
        <v>77</v>
      </c>
      <c r="G45" s="20" t="s">
        <v>0</v>
      </c>
      <c r="H45" s="21">
        <v>5482613</v>
      </c>
      <c r="I45" s="5">
        <f t="shared" si="3"/>
        <v>5482613</v>
      </c>
      <c r="J45" s="5">
        <f t="shared" si="3"/>
        <v>4055431.6</v>
      </c>
      <c r="K45" s="5">
        <f t="shared" si="0"/>
        <v>73.968956043404859</v>
      </c>
    </row>
    <row r="46" spans="1:11" ht="66" customHeight="1" x14ac:dyDescent="0.2">
      <c r="A46" s="19" t="s">
        <v>42</v>
      </c>
      <c r="B46" s="13" t="s">
        <v>74</v>
      </c>
      <c r="C46" s="13">
        <v>1</v>
      </c>
      <c r="D46" s="13" t="s">
        <v>218</v>
      </c>
      <c r="E46" s="13" t="s">
        <v>75</v>
      </c>
      <c r="F46" s="13" t="s">
        <v>77</v>
      </c>
      <c r="G46" s="13" t="s">
        <v>43</v>
      </c>
      <c r="H46" s="21">
        <v>5482613</v>
      </c>
      <c r="I46" s="21">
        <f t="shared" si="3"/>
        <v>5482613</v>
      </c>
      <c r="J46" s="21">
        <f t="shared" si="3"/>
        <v>4055431.6</v>
      </c>
      <c r="K46" s="21">
        <f t="shared" si="0"/>
        <v>73.968956043404859</v>
      </c>
    </row>
    <row r="47" spans="1:11" ht="42" customHeight="1" x14ac:dyDescent="0.2">
      <c r="A47" s="19" t="s">
        <v>63</v>
      </c>
      <c r="B47" s="13" t="s">
        <v>74</v>
      </c>
      <c r="C47" s="13">
        <v>1</v>
      </c>
      <c r="D47" s="13" t="s">
        <v>218</v>
      </c>
      <c r="E47" s="13" t="s">
        <v>75</v>
      </c>
      <c r="F47" s="13" t="s">
        <v>77</v>
      </c>
      <c r="G47" s="13" t="s">
        <v>64</v>
      </c>
      <c r="H47" s="21">
        <v>5482613</v>
      </c>
      <c r="I47" s="5">
        <v>5482613</v>
      </c>
      <c r="J47" s="5">
        <v>4055431.6</v>
      </c>
      <c r="K47" s="5">
        <f t="shared" si="0"/>
        <v>73.968956043404859</v>
      </c>
    </row>
    <row r="48" spans="1:11" ht="95.25" customHeight="1" x14ac:dyDescent="0.2">
      <c r="A48" s="14" t="s">
        <v>78</v>
      </c>
      <c r="B48" s="15" t="s">
        <v>74</v>
      </c>
      <c r="C48" s="15">
        <v>1</v>
      </c>
      <c r="D48" s="15" t="s">
        <v>219</v>
      </c>
      <c r="E48" s="16" t="s">
        <v>0</v>
      </c>
      <c r="F48" s="16" t="s">
        <v>0</v>
      </c>
      <c r="G48" s="16" t="s">
        <v>0</v>
      </c>
      <c r="H48" s="17">
        <f>H49</f>
        <v>2635569.61</v>
      </c>
      <c r="I48" s="17">
        <f t="shared" ref="I48:J48" si="4">I49</f>
        <v>2635569.61</v>
      </c>
      <c r="J48" s="17">
        <f t="shared" si="4"/>
        <v>1410235.22</v>
      </c>
      <c r="K48" s="5">
        <f t="shared" si="0"/>
        <v>53.507796365886918</v>
      </c>
    </row>
    <row r="49" spans="1:11" ht="69" customHeight="1" x14ac:dyDescent="0.2">
      <c r="A49" s="14" t="s">
        <v>235</v>
      </c>
      <c r="B49" s="15" t="s">
        <v>74</v>
      </c>
      <c r="C49" s="15">
        <v>1</v>
      </c>
      <c r="D49" s="15" t="s">
        <v>219</v>
      </c>
      <c r="E49" s="15" t="s">
        <v>75</v>
      </c>
      <c r="F49" s="18" t="s">
        <v>0</v>
      </c>
      <c r="G49" s="18" t="s">
        <v>0</v>
      </c>
      <c r="H49" s="5">
        <f>H50</f>
        <v>2635569.61</v>
      </c>
      <c r="I49" s="5">
        <f>I50</f>
        <v>2635569.61</v>
      </c>
      <c r="J49" s="5">
        <f>J50</f>
        <v>1410235.22</v>
      </c>
      <c r="K49" s="5">
        <f t="shared" si="0"/>
        <v>53.507796365886918</v>
      </c>
    </row>
    <row r="50" spans="1:11" ht="96" customHeight="1" x14ac:dyDescent="0.2">
      <c r="A50" s="19" t="s">
        <v>78</v>
      </c>
      <c r="B50" s="13" t="s">
        <v>74</v>
      </c>
      <c r="C50" s="13">
        <v>1</v>
      </c>
      <c r="D50" s="13" t="s">
        <v>219</v>
      </c>
      <c r="E50" s="13" t="s">
        <v>75</v>
      </c>
      <c r="F50" s="13" t="s">
        <v>79</v>
      </c>
      <c r="G50" s="20" t="s">
        <v>0</v>
      </c>
      <c r="H50" s="5">
        <f>H51+H53</f>
        <v>2635569.61</v>
      </c>
      <c r="I50" s="5">
        <f>I51+I53</f>
        <v>2635569.61</v>
      </c>
      <c r="J50" s="5">
        <f>J51+J53</f>
        <v>1410235.22</v>
      </c>
      <c r="K50" s="5">
        <f t="shared" si="0"/>
        <v>53.507796365886918</v>
      </c>
    </row>
    <row r="51" spans="1:11" ht="62.25" customHeight="1" x14ac:dyDescent="0.2">
      <c r="A51" s="19" t="s">
        <v>26</v>
      </c>
      <c r="B51" s="13" t="s">
        <v>74</v>
      </c>
      <c r="C51" s="13">
        <v>1</v>
      </c>
      <c r="D51" s="13" t="s">
        <v>219</v>
      </c>
      <c r="E51" s="13" t="s">
        <v>75</v>
      </c>
      <c r="F51" s="13" t="s">
        <v>79</v>
      </c>
      <c r="G51" s="13" t="s">
        <v>27</v>
      </c>
      <c r="H51" s="21">
        <f>H52</f>
        <v>2330009.61</v>
      </c>
      <c r="I51" s="21">
        <f t="shared" ref="I51:J51" si="5">I52</f>
        <v>2330009.61</v>
      </c>
      <c r="J51" s="21">
        <f t="shared" si="5"/>
        <v>1106984.22</v>
      </c>
      <c r="K51" s="21">
        <f t="shared" si="0"/>
        <v>47.509856407845461</v>
      </c>
    </row>
    <row r="52" spans="1:11" ht="54.75" customHeight="1" x14ac:dyDescent="0.2">
      <c r="A52" s="19" t="s">
        <v>28</v>
      </c>
      <c r="B52" s="13" t="s">
        <v>74</v>
      </c>
      <c r="C52" s="13">
        <v>1</v>
      </c>
      <c r="D52" s="13" t="s">
        <v>219</v>
      </c>
      <c r="E52" s="13" t="s">
        <v>75</v>
      </c>
      <c r="F52" s="13">
        <v>80930</v>
      </c>
      <c r="G52" s="13" t="s">
        <v>29</v>
      </c>
      <c r="H52" s="21">
        <v>2330009.61</v>
      </c>
      <c r="I52" s="21">
        <v>2330009.61</v>
      </c>
      <c r="J52" s="21">
        <v>1106984.22</v>
      </c>
      <c r="K52" s="21">
        <f t="shared" si="0"/>
        <v>47.509856407845461</v>
      </c>
    </row>
    <row r="53" spans="1:11" ht="34.5" customHeight="1" x14ac:dyDescent="0.2">
      <c r="A53" s="19" t="s">
        <v>33</v>
      </c>
      <c r="B53" s="13" t="s">
        <v>74</v>
      </c>
      <c r="C53" s="13">
        <v>1</v>
      </c>
      <c r="D53" s="13" t="s">
        <v>219</v>
      </c>
      <c r="E53" s="13" t="s">
        <v>75</v>
      </c>
      <c r="F53" s="13" t="s">
        <v>79</v>
      </c>
      <c r="G53" s="13" t="s">
        <v>34</v>
      </c>
      <c r="H53" s="21">
        <v>305560</v>
      </c>
      <c r="I53" s="5">
        <f>I54</f>
        <v>305560</v>
      </c>
      <c r="J53" s="5">
        <f>J54</f>
        <v>303251</v>
      </c>
      <c r="K53" s="5">
        <f t="shared" si="0"/>
        <v>99.244338264170707</v>
      </c>
    </row>
    <row r="54" spans="1:11" ht="41.25" customHeight="1" x14ac:dyDescent="0.2">
      <c r="A54" s="19" t="s">
        <v>80</v>
      </c>
      <c r="B54" s="13" t="s">
        <v>74</v>
      </c>
      <c r="C54" s="13">
        <v>1</v>
      </c>
      <c r="D54" s="13" t="s">
        <v>219</v>
      </c>
      <c r="E54" s="13" t="s">
        <v>75</v>
      </c>
      <c r="F54" s="13" t="s">
        <v>79</v>
      </c>
      <c r="G54" s="13" t="s">
        <v>81</v>
      </c>
      <c r="H54" s="21">
        <v>305560</v>
      </c>
      <c r="I54" s="5">
        <v>305560</v>
      </c>
      <c r="J54" s="5">
        <v>303251</v>
      </c>
      <c r="K54" s="5">
        <f t="shared" si="0"/>
        <v>99.244338264170707</v>
      </c>
    </row>
    <row r="55" spans="1:11" ht="39" customHeight="1" x14ac:dyDescent="0.2">
      <c r="A55" s="14" t="s">
        <v>99</v>
      </c>
      <c r="B55" s="15" t="s">
        <v>74</v>
      </c>
      <c r="C55" s="15">
        <v>1</v>
      </c>
      <c r="D55" s="15" t="s">
        <v>246</v>
      </c>
      <c r="E55" s="16" t="s">
        <v>0</v>
      </c>
      <c r="F55" s="16" t="s">
        <v>0</v>
      </c>
      <c r="G55" s="16" t="s">
        <v>0</v>
      </c>
      <c r="H55" s="17">
        <f>H56</f>
        <v>775653.31</v>
      </c>
      <c r="I55" s="17">
        <f t="shared" ref="I55:J55" si="6">I56</f>
        <v>775653.31</v>
      </c>
      <c r="J55" s="17">
        <f t="shared" si="6"/>
        <v>252221.34</v>
      </c>
      <c r="K55" s="17">
        <f t="shared" si="0"/>
        <v>32.517277596610782</v>
      </c>
    </row>
    <row r="56" spans="1:11" ht="69.75" customHeight="1" x14ac:dyDescent="0.2">
      <c r="A56" s="14" t="s">
        <v>235</v>
      </c>
      <c r="B56" s="15" t="s">
        <v>74</v>
      </c>
      <c r="C56" s="15">
        <v>1</v>
      </c>
      <c r="D56" s="15" t="s">
        <v>246</v>
      </c>
      <c r="E56" s="15" t="s">
        <v>75</v>
      </c>
      <c r="F56" s="18" t="s">
        <v>0</v>
      </c>
      <c r="G56" s="18" t="s">
        <v>0</v>
      </c>
      <c r="H56" s="17">
        <f>H57+H60</f>
        <v>775653.31</v>
      </c>
      <c r="I56" s="17">
        <f t="shared" ref="I56:J56" si="7">I57+I60</f>
        <v>775653.31</v>
      </c>
      <c r="J56" s="17">
        <f t="shared" si="7"/>
        <v>252221.34</v>
      </c>
      <c r="K56" s="17">
        <f t="shared" si="0"/>
        <v>32.517277596610782</v>
      </c>
    </row>
    <row r="57" spans="1:11" ht="44.25" customHeight="1" x14ac:dyDescent="0.2">
      <c r="A57" s="19" t="s">
        <v>99</v>
      </c>
      <c r="B57" s="13" t="s">
        <v>74</v>
      </c>
      <c r="C57" s="13">
        <v>1</v>
      </c>
      <c r="D57" s="13" t="s">
        <v>246</v>
      </c>
      <c r="E57" s="13" t="s">
        <v>75</v>
      </c>
      <c r="F57" s="13" t="s">
        <v>100</v>
      </c>
      <c r="G57" s="20" t="s">
        <v>0</v>
      </c>
      <c r="H57" s="21">
        <f t="shared" ref="H57:J58" si="8">H58</f>
        <v>458000</v>
      </c>
      <c r="I57" s="21">
        <f t="shared" si="8"/>
        <v>458000</v>
      </c>
      <c r="J57" s="21">
        <f t="shared" si="8"/>
        <v>97069</v>
      </c>
      <c r="K57" s="17">
        <f t="shared" si="0"/>
        <v>21.194104803493449</v>
      </c>
    </row>
    <row r="58" spans="1:11" ht="32.25" customHeight="1" x14ac:dyDescent="0.2">
      <c r="A58" s="19" t="s">
        <v>33</v>
      </c>
      <c r="B58" s="13" t="s">
        <v>74</v>
      </c>
      <c r="C58" s="13">
        <v>1</v>
      </c>
      <c r="D58" s="13" t="s">
        <v>246</v>
      </c>
      <c r="E58" s="13" t="s">
        <v>75</v>
      </c>
      <c r="F58" s="13" t="s">
        <v>100</v>
      </c>
      <c r="G58" s="13" t="s">
        <v>34</v>
      </c>
      <c r="H58" s="21">
        <f t="shared" si="8"/>
        <v>458000</v>
      </c>
      <c r="I58" s="21">
        <f t="shared" si="8"/>
        <v>458000</v>
      </c>
      <c r="J58" s="21">
        <f t="shared" si="8"/>
        <v>97069</v>
      </c>
      <c r="K58" s="5">
        <f t="shared" si="0"/>
        <v>21.194104803493449</v>
      </c>
    </row>
    <row r="59" spans="1:11" ht="39.75" customHeight="1" x14ac:dyDescent="0.2">
      <c r="A59" s="19" t="s">
        <v>80</v>
      </c>
      <c r="B59" s="13" t="s">
        <v>74</v>
      </c>
      <c r="C59" s="13">
        <v>1</v>
      </c>
      <c r="D59" s="13" t="s">
        <v>246</v>
      </c>
      <c r="E59" s="13" t="s">
        <v>75</v>
      </c>
      <c r="F59" s="13" t="s">
        <v>100</v>
      </c>
      <c r="G59" s="13" t="s">
        <v>81</v>
      </c>
      <c r="H59" s="21">
        <v>458000</v>
      </c>
      <c r="I59" s="21">
        <v>458000</v>
      </c>
      <c r="J59" s="5">
        <v>97069</v>
      </c>
      <c r="K59" s="5">
        <f t="shared" si="0"/>
        <v>21.194104803493449</v>
      </c>
    </row>
    <row r="60" spans="1:11" s="12" customFormat="1" ht="51.75" customHeight="1" x14ac:dyDescent="0.2">
      <c r="A60" s="52" t="s">
        <v>302</v>
      </c>
      <c r="B60" s="38" t="s">
        <v>74</v>
      </c>
      <c r="C60" s="38">
        <v>1</v>
      </c>
      <c r="D60" s="38" t="s">
        <v>246</v>
      </c>
      <c r="E60" s="38" t="s">
        <v>75</v>
      </c>
      <c r="F60" s="38">
        <v>83270</v>
      </c>
      <c r="G60" s="43" t="s">
        <v>0</v>
      </c>
      <c r="H60" s="44">
        <f t="shared" ref="H60:J60" si="9">H61</f>
        <v>317653.31</v>
      </c>
      <c r="I60" s="44">
        <f t="shared" si="9"/>
        <v>317653.31</v>
      </c>
      <c r="J60" s="44">
        <f t="shared" si="9"/>
        <v>155152.34</v>
      </c>
      <c r="K60" s="5">
        <f t="shared" si="0"/>
        <v>48.84329396725002</v>
      </c>
    </row>
    <row r="61" spans="1:11" s="12" customFormat="1" ht="39.75" customHeight="1" x14ac:dyDescent="0.2">
      <c r="A61" s="42" t="s">
        <v>33</v>
      </c>
      <c r="B61" s="38" t="s">
        <v>74</v>
      </c>
      <c r="C61" s="38">
        <v>1</v>
      </c>
      <c r="D61" s="38" t="s">
        <v>246</v>
      </c>
      <c r="E61" s="38" t="s">
        <v>75</v>
      </c>
      <c r="F61" s="38">
        <v>83270</v>
      </c>
      <c r="G61" s="38" t="s">
        <v>34</v>
      </c>
      <c r="H61" s="44">
        <f>H62+H63</f>
        <v>317653.31</v>
      </c>
      <c r="I61" s="44">
        <f t="shared" ref="I61:J61" si="10">I62+I63</f>
        <v>317653.31</v>
      </c>
      <c r="J61" s="44">
        <f t="shared" si="10"/>
        <v>155152.34</v>
      </c>
      <c r="K61" s="5">
        <f t="shared" si="0"/>
        <v>48.84329396725002</v>
      </c>
    </row>
    <row r="62" spans="1:11" s="53" customFormat="1" ht="39.75" customHeight="1" x14ac:dyDescent="0.2">
      <c r="A62" s="52" t="s">
        <v>303</v>
      </c>
      <c r="B62" s="38" t="s">
        <v>74</v>
      </c>
      <c r="C62" s="38">
        <v>1</v>
      </c>
      <c r="D62" s="38" t="s">
        <v>246</v>
      </c>
      <c r="E62" s="38" t="s">
        <v>75</v>
      </c>
      <c r="F62" s="38">
        <v>83270</v>
      </c>
      <c r="G62" s="38">
        <v>830</v>
      </c>
      <c r="H62" s="44">
        <v>5153.3100000000004</v>
      </c>
      <c r="I62" s="44">
        <v>5153.3100000000004</v>
      </c>
      <c r="J62" s="44">
        <v>5152.34</v>
      </c>
      <c r="K62" s="5">
        <f t="shared" si="0"/>
        <v>99.98117714633895</v>
      </c>
    </row>
    <row r="63" spans="1:11" s="12" customFormat="1" ht="39.75" customHeight="1" x14ac:dyDescent="0.2">
      <c r="A63" s="42" t="s">
        <v>80</v>
      </c>
      <c r="B63" s="38" t="s">
        <v>74</v>
      </c>
      <c r="C63" s="38">
        <v>1</v>
      </c>
      <c r="D63" s="38" t="s">
        <v>246</v>
      </c>
      <c r="E63" s="38" t="s">
        <v>75</v>
      </c>
      <c r="F63" s="38">
        <v>83270</v>
      </c>
      <c r="G63" s="38" t="s">
        <v>81</v>
      </c>
      <c r="H63" s="44">
        <v>312500</v>
      </c>
      <c r="I63" s="44">
        <v>312500</v>
      </c>
      <c r="J63" s="5">
        <v>150000</v>
      </c>
      <c r="K63" s="5">
        <f t="shared" si="0"/>
        <v>48</v>
      </c>
    </row>
    <row r="64" spans="1:11" ht="80.25" customHeight="1" x14ac:dyDescent="0.2">
      <c r="A64" s="14" t="s">
        <v>59</v>
      </c>
      <c r="B64" s="15" t="s">
        <v>74</v>
      </c>
      <c r="C64" s="15">
        <v>1</v>
      </c>
      <c r="D64" s="15" t="s">
        <v>247</v>
      </c>
      <c r="E64" s="16" t="s">
        <v>0</v>
      </c>
      <c r="F64" s="16" t="s">
        <v>0</v>
      </c>
      <c r="G64" s="16" t="s">
        <v>0</v>
      </c>
      <c r="H64" s="17">
        <f>H65</f>
        <v>90322239.379999995</v>
      </c>
      <c r="I64" s="17">
        <f t="shared" ref="I64:J65" si="11">I65</f>
        <v>90322239.379999995</v>
      </c>
      <c r="J64" s="17">
        <f t="shared" si="11"/>
        <v>72390931.980000004</v>
      </c>
      <c r="K64" s="17">
        <f t="shared" si="0"/>
        <v>80.147406083943366</v>
      </c>
    </row>
    <row r="65" spans="1:11" ht="82.5" customHeight="1" x14ac:dyDescent="0.2">
      <c r="A65" s="14" t="s">
        <v>235</v>
      </c>
      <c r="B65" s="15" t="s">
        <v>74</v>
      </c>
      <c r="C65" s="15">
        <v>1</v>
      </c>
      <c r="D65" s="15" t="s">
        <v>247</v>
      </c>
      <c r="E65" s="15" t="s">
        <v>75</v>
      </c>
      <c r="F65" s="18" t="s">
        <v>0</v>
      </c>
      <c r="G65" s="18" t="s">
        <v>0</v>
      </c>
      <c r="H65" s="17">
        <f>H66</f>
        <v>90322239.379999995</v>
      </c>
      <c r="I65" s="17">
        <f t="shared" si="11"/>
        <v>90322239.379999995</v>
      </c>
      <c r="J65" s="17">
        <f t="shared" si="11"/>
        <v>72390931.980000004</v>
      </c>
      <c r="K65" s="17">
        <f t="shared" si="0"/>
        <v>80.147406083943366</v>
      </c>
    </row>
    <row r="66" spans="1:11" ht="84.75" customHeight="1" x14ac:dyDescent="0.2">
      <c r="A66" s="19" t="s">
        <v>59</v>
      </c>
      <c r="B66" s="13" t="s">
        <v>74</v>
      </c>
      <c r="C66" s="13">
        <v>1</v>
      </c>
      <c r="D66" s="13" t="s">
        <v>247</v>
      </c>
      <c r="E66" s="13" t="s">
        <v>75</v>
      </c>
      <c r="F66" s="13" t="s">
        <v>60</v>
      </c>
      <c r="G66" s="20" t="s">
        <v>0</v>
      </c>
      <c r="H66" s="21">
        <f>H67+H69+H71</f>
        <v>90322239.379999995</v>
      </c>
      <c r="I66" s="21">
        <f t="shared" ref="I66:J66" si="12">I67+I69+I71</f>
        <v>90322239.379999995</v>
      </c>
      <c r="J66" s="21">
        <f t="shared" si="12"/>
        <v>72390931.980000004</v>
      </c>
      <c r="K66" s="5">
        <f t="shared" si="0"/>
        <v>80.147406083943366</v>
      </c>
    </row>
    <row r="67" spans="1:11" ht="129" customHeight="1" x14ac:dyDescent="0.2">
      <c r="A67" s="19" t="s">
        <v>22</v>
      </c>
      <c r="B67" s="13" t="s">
        <v>74</v>
      </c>
      <c r="C67" s="13">
        <v>1</v>
      </c>
      <c r="D67" s="13" t="s">
        <v>247</v>
      </c>
      <c r="E67" s="13" t="s">
        <v>75</v>
      </c>
      <c r="F67" s="13" t="s">
        <v>60</v>
      </c>
      <c r="G67" s="13" t="s">
        <v>23</v>
      </c>
      <c r="H67" s="21">
        <v>73062540.709999993</v>
      </c>
      <c r="I67" s="5">
        <f>I68</f>
        <v>73062540.709999993</v>
      </c>
      <c r="J67" s="5">
        <f>J68</f>
        <v>62214080.439999998</v>
      </c>
      <c r="K67" s="5">
        <f t="shared" si="0"/>
        <v>85.151816287008515</v>
      </c>
    </row>
    <row r="68" spans="1:11" ht="30" customHeight="1" x14ac:dyDescent="0.2">
      <c r="A68" s="19" t="s">
        <v>82</v>
      </c>
      <c r="B68" s="13" t="s">
        <v>74</v>
      </c>
      <c r="C68" s="13">
        <v>1</v>
      </c>
      <c r="D68" s="13" t="s">
        <v>247</v>
      </c>
      <c r="E68" s="13" t="s">
        <v>75</v>
      </c>
      <c r="F68" s="13" t="s">
        <v>60</v>
      </c>
      <c r="G68" s="13" t="s">
        <v>83</v>
      </c>
      <c r="H68" s="21">
        <v>73062540.709999993</v>
      </c>
      <c r="I68" s="5">
        <v>73062540.709999993</v>
      </c>
      <c r="J68" s="5">
        <v>62214080.439999998</v>
      </c>
      <c r="K68" s="5">
        <f t="shared" si="0"/>
        <v>85.151816287008515</v>
      </c>
    </row>
    <row r="69" spans="1:11" ht="59.25" customHeight="1" x14ac:dyDescent="0.2">
      <c r="A69" s="19" t="s">
        <v>26</v>
      </c>
      <c r="B69" s="13" t="s">
        <v>74</v>
      </c>
      <c r="C69" s="13">
        <v>1</v>
      </c>
      <c r="D69" s="13" t="s">
        <v>247</v>
      </c>
      <c r="E69" s="13" t="s">
        <v>75</v>
      </c>
      <c r="F69" s="13" t="s">
        <v>60</v>
      </c>
      <c r="G69" s="13" t="s">
        <v>27</v>
      </c>
      <c r="H69" s="21">
        <f>H70</f>
        <v>17106498.670000002</v>
      </c>
      <c r="I69" s="21">
        <f t="shared" ref="I69:J69" si="13">I70</f>
        <v>17106498.670000002</v>
      </c>
      <c r="J69" s="21">
        <f t="shared" si="13"/>
        <v>10119235.390000001</v>
      </c>
      <c r="K69" s="21">
        <f t="shared" si="0"/>
        <v>59.15433418146695</v>
      </c>
    </row>
    <row r="70" spans="1:11" ht="51.75" customHeight="1" x14ac:dyDescent="0.2">
      <c r="A70" s="19" t="s">
        <v>28</v>
      </c>
      <c r="B70" s="13" t="s">
        <v>74</v>
      </c>
      <c r="C70" s="13">
        <v>1</v>
      </c>
      <c r="D70" s="13" t="s">
        <v>247</v>
      </c>
      <c r="E70" s="13" t="s">
        <v>75</v>
      </c>
      <c r="F70" s="13" t="s">
        <v>60</v>
      </c>
      <c r="G70" s="13" t="s">
        <v>29</v>
      </c>
      <c r="H70" s="21">
        <v>17106498.670000002</v>
      </c>
      <c r="I70" s="21">
        <v>17106498.670000002</v>
      </c>
      <c r="J70" s="21">
        <v>10119235.390000001</v>
      </c>
      <c r="K70" s="21">
        <f t="shared" si="0"/>
        <v>59.15433418146695</v>
      </c>
    </row>
    <row r="71" spans="1:11" ht="33" customHeight="1" x14ac:dyDescent="0.2">
      <c r="A71" s="19" t="s">
        <v>33</v>
      </c>
      <c r="B71" s="13" t="s">
        <v>74</v>
      </c>
      <c r="C71" s="13">
        <v>1</v>
      </c>
      <c r="D71" s="13" t="s">
        <v>247</v>
      </c>
      <c r="E71" s="13" t="s">
        <v>75</v>
      </c>
      <c r="F71" s="13" t="s">
        <v>60</v>
      </c>
      <c r="G71" s="13" t="s">
        <v>34</v>
      </c>
      <c r="H71" s="21">
        <f>H72</f>
        <v>153200</v>
      </c>
      <c r="I71" s="21">
        <f t="shared" ref="I71:J71" si="14">I72</f>
        <v>153200</v>
      </c>
      <c r="J71" s="21">
        <f t="shared" si="14"/>
        <v>57616.15</v>
      </c>
      <c r="K71" s="5">
        <f t="shared" si="0"/>
        <v>37.608453002610965</v>
      </c>
    </row>
    <row r="72" spans="1:11" ht="44.25" customHeight="1" x14ac:dyDescent="0.2">
      <c r="A72" s="19" t="s">
        <v>80</v>
      </c>
      <c r="B72" s="13" t="s">
        <v>74</v>
      </c>
      <c r="C72" s="13">
        <v>1</v>
      </c>
      <c r="D72" s="13" t="s">
        <v>247</v>
      </c>
      <c r="E72" s="13" t="s">
        <v>75</v>
      </c>
      <c r="F72" s="13" t="s">
        <v>60</v>
      </c>
      <c r="G72" s="13" t="s">
        <v>81</v>
      </c>
      <c r="H72" s="21">
        <v>153200</v>
      </c>
      <c r="I72" s="5">
        <v>153200</v>
      </c>
      <c r="J72" s="5">
        <v>57616.15</v>
      </c>
      <c r="K72" s="5">
        <f t="shared" si="0"/>
        <v>37.608453002610965</v>
      </c>
    </row>
    <row r="73" spans="1:11" ht="51.75" customHeight="1" x14ac:dyDescent="0.2">
      <c r="A73" s="14" t="s">
        <v>222</v>
      </c>
      <c r="B73" s="15" t="s">
        <v>74</v>
      </c>
      <c r="C73" s="15">
        <v>1</v>
      </c>
      <c r="D73" s="15" t="s">
        <v>248</v>
      </c>
      <c r="E73" s="16" t="s">
        <v>0</v>
      </c>
      <c r="F73" s="16" t="s">
        <v>0</v>
      </c>
      <c r="G73" s="16" t="s">
        <v>0</v>
      </c>
      <c r="H73" s="17">
        <f t="shared" ref="H73:J76" si="15">H74</f>
        <v>84000</v>
      </c>
      <c r="I73" s="17">
        <f t="shared" si="15"/>
        <v>84000</v>
      </c>
      <c r="J73" s="17">
        <f>J74</f>
        <v>84000</v>
      </c>
      <c r="K73" s="17">
        <f t="shared" si="0"/>
        <v>100</v>
      </c>
    </row>
    <row r="74" spans="1:11" ht="71.25" customHeight="1" x14ac:dyDescent="0.2">
      <c r="A74" s="14" t="s">
        <v>235</v>
      </c>
      <c r="B74" s="15" t="s">
        <v>74</v>
      </c>
      <c r="C74" s="15">
        <v>1</v>
      </c>
      <c r="D74" s="15" t="s">
        <v>248</v>
      </c>
      <c r="E74" s="15" t="s">
        <v>75</v>
      </c>
      <c r="F74" s="18" t="s">
        <v>0</v>
      </c>
      <c r="G74" s="18" t="s">
        <v>0</v>
      </c>
      <c r="H74" s="17">
        <f t="shared" si="15"/>
        <v>84000</v>
      </c>
      <c r="I74" s="17">
        <f t="shared" si="15"/>
        <v>84000</v>
      </c>
      <c r="J74" s="17">
        <f>J75</f>
        <v>84000</v>
      </c>
      <c r="K74" s="17">
        <f t="shared" si="0"/>
        <v>100</v>
      </c>
    </row>
    <row r="75" spans="1:11" ht="51.75" customHeight="1" x14ac:dyDescent="0.2">
      <c r="A75" s="19" t="s">
        <v>222</v>
      </c>
      <c r="B75" s="13" t="s">
        <v>74</v>
      </c>
      <c r="C75" s="13">
        <v>1</v>
      </c>
      <c r="D75" s="13" t="s">
        <v>248</v>
      </c>
      <c r="E75" s="13" t="s">
        <v>75</v>
      </c>
      <c r="F75" s="13" t="s">
        <v>84</v>
      </c>
      <c r="G75" s="20" t="s">
        <v>0</v>
      </c>
      <c r="H75" s="21">
        <f t="shared" si="15"/>
        <v>84000</v>
      </c>
      <c r="I75" s="21">
        <f t="shared" si="15"/>
        <v>84000</v>
      </c>
      <c r="J75" s="21">
        <f t="shared" si="15"/>
        <v>84000</v>
      </c>
      <c r="K75" s="21">
        <f t="shared" si="0"/>
        <v>100</v>
      </c>
    </row>
    <row r="76" spans="1:11" ht="36.75" customHeight="1" x14ac:dyDescent="0.2">
      <c r="A76" s="19" t="s">
        <v>33</v>
      </c>
      <c r="B76" s="13" t="s">
        <v>74</v>
      </c>
      <c r="C76" s="13">
        <v>1</v>
      </c>
      <c r="D76" s="13" t="s">
        <v>248</v>
      </c>
      <c r="E76" s="13" t="s">
        <v>75</v>
      </c>
      <c r="F76" s="13" t="s">
        <v>84</v>
      </c>
      <c r="G76" s="13" t="s">
        <v>34</v>
      </c>
      <c r="H76" s="21">
        <f t="shared" si="15"/>
        <v>84000</v>
      </c>
      <c r="I76" s="21">
        <f t="shared" si="15"/>
        <v>84000</v>
      </c>
      <c r="J76" s="21">
        <f t="shared" si="15"/>
        <v>84000</v>
      </c>
      <c r="K76" s="5">
        <f t="shared" si="0"/>
        <v>100</v>
      </c>
    </row>
    <row r="77" spans="1:11" ht="48.75" customHeight="1" x14ac:dyDescent="0.2">
      <c r="A77" s="19" t="s">
        <v>80</v>
      </c>
      <c r="B77" s="13" t="s">
        <v>74</v>
      </c>
      <c r="C77" s="13">
        <v>1</v>
      </c>
      <c r="D77" s="13" t="s">
        <v>248</v>
      </c>
      <c r="E77" s="13" t="s">
        <v>75</v>
      </c>
      <c r="F77" s="13" t="s">
        <v>84</v>
      </c>
      <c r="G77" s="13" t="s">
        <v>81</v>
      </c>
      <c r="H77" s="21">
        <v>84000</v>
      </c>
      <c r="I77" s="21">
        <v>84000</v>
      </c>
      <c r="J77" s="21">
        <v>84000</v>
      </c>
      <c r="K77" s="5">
        <f t="shared" si="0"/>
        <v>100</v>
      </c>
    </row>
    <row r="78" spans="1:11" ht="81" customHeight="1" x14ac:dyDescent="0.2">
      <c r="A78" s="14" t="s">
        <v>249</v>
      </c>
      <c r="B78" s="15" t="s">
        <v>74</v>
      </c>
      <c r="C78" s="15">
        <v>1</v>
      </c>
      <c r="D78" s="15" t="s">
        <v>250</v>
      </c>
      <c r="E78" s="16" t="s">
        <v>0</v>
      </c>
      <c r="F78" s="16" t="s">
        <v>0</v>
      </c>
      <c r="G78" s="16" t="s">
        <v>0</v>
      </c>
      <c r="H78" s="17">
        <f t="shared" ref="H78:J81" si="16">H79</f>
        <v>754618</v>
      </c>
      <c r="I78" s="17">
        <f t="shared" si="16"/>
        <v>754618</v>
      </c>
      <c r="J78" s="17">
        <f t="shared" si="16"/>
        <v>565963.5</v>
      </c>
      <c r="K78" s="17">
        <f t="shared" ref="K78:K158" si="17">J78/I78*100</f>
        <v>75</v>
      </c>
    </row>
    <row r="79" spans="1:11" ht="80.25" customHeight="1" x14ac:dyDescent="0.2">
      <c r="A79" s="14" t="s">
        <v>235</v>
      </c>
      <c r="B79" s="15" t="s">
        <v>74</v>
      </c>
      <c r="C79" s="15">
        <v>1</v>
      </c>
      <c r="D79" s="15" t="s">
        <v>250</v>
      </c>
      <c r="E79" s="15" t="s">
        <v>75</v>
      </c>
      <c r="F79" s="18" t="s">
        <v>0</v>
      </c>
      <c r="G79" s="18" t="s">
        <v>0</v>
      </c>
      <c r="H79" s="17">
        <f t="shared" si="16"/>
        <v>754618</v>
      </c>
      <c r="I79" s="17">
        <f t="shared" si="16"/>
        <v>754618</v>
      </c>
      <c r="J79" s="17">
        <f t="shared" si="16"/>
        <v>565963.5</v>
      </c>
      <c r="K79" s="17">
        <f t="shared" si="17"/>
        <v>75</v>
      </c>
    </row>
    <row r="80" spans="1:11" ht="81" customHeight="1" x14ac:dyDescent="0.2">
      <c r="A80" s="19" t="s">
        <v>249</v>
      </c>
      <c r="B80" s="13" t="s">
        <v>74</v>
      </c>
      <c r="C80" s="13">
        <v>1</v>
      </c>
      <c r="D80" s="13" t="s">
        <v>250</v>
      </c>
      <c r="E80" s="13" t="s">
        <v>75</v>
      </c>
      <c r="F80" s="13" t="s">
        <v>85</v>
      </c>
      <c r="G80" s="20" t="s">
        <v>0</v>
      </c>
      <c r="H80" s="21">
        <f t="shared" si="16"/>
        <v>754618</v>
      </c>
      <c r="I80" s="21">
        <f t="shared" si="16"/>
        <v>754618</v>
      </c>
      <c r="J80" s="17">
        <f t="shared" si="16"/>
        <v>565963.5</v>
      </c>
      <c r="K80" s="17">
        <f t="shared" si="17"/>
        <v>75</v>
      </c>
    </row>
    <row r="81" spans="1:11" ht="143.25" customHeight="1" x14ac:dyDescent="0.2">
      <c r="A81" s="19" t="s">
        <v>22</v>
      </c>
      <c r="B81" s="13" t="s">
        <v>74</v>
      </c>
      <c r="C81" s="13">
        <v>1</v>
      </c>
      <c r="D81" s="13" t="s">
        <v>250</v>
      </c>
      <c r="E81" s="13" t="s">
        <v>75</v>
      </c>
      <c r="F81" s="13" t="s">
        <v>85</v>
      </c>
      <c r="G81" s="13" t="s">
        <v>23</v>
      </c>
      <c r="H81" s="21">
        <f t="shared" si="16"/>
        <v>754618</v>
      </c>
      <c r="I81" s="21">
        <f t="shared" si="16"/>
        <v>754618</v>
      </c>
      <c r="J81" s="5">
        <f t="shared" si="16"/>
        <v>565963.5</v>
      </c>
      <c r="K81" s="5">
        <f t="shared" si="17"/>
        <v>75</v>
      </c>
    </row>
    <row r="82" spans="1:11" ht="68.25" customHeight="1" x14ac:dyDescent="0.2">
      <c r="A82" s="19" t="s">
        <v>24</v>
      </c>
      <c r="B82" s="13" t="s">
        <v>74</v>
      </c>
      <c r="C82" s="13">
        <v>1</v>
      </c>
      <c r="D82" s="13" t="s">
        <v>250</v>
      </c>
      <c r="E82" s="13" t="s">
        <v>75</v>
      </c>
      <c r="F82" s="13" t="s">
        <v>85</v>
      </c>
      <c r="G82" s="13" t="s">
        <v>25</v>
      </c>
      <c r="H82" s="21">
        <v>754618</v>
      </c>
      <c r="I82" s="21">
        <v>754618</v>
      </c>
      <c r="J82" s="5">
        <v>565963.5</v>
      </c>
      <c r="K82" s="5">
        <f t="shared" si="17"/>
        <v>75</v>
      </c>
    </row>
    <row r="83" spans="1:11" ht="269.25" customHeight="1" x14ac:dyDescent="0.2">
      <c r="A83" s="14" t="s">
        <v>86</v>
      </c>
      <c r="B83" s="15" t="s">
        <v>74</v>
      </c>
      <c r="C83" s="15">
        <v>1</v>
      </c>
      <c r="D83" s="15" t="s">
        <v>93</v>
      </c>
      <c r="E83" s="16" t="s">
        <v>0</v>
      </c>
      <c r="F83" s="16" t="s">
        <v>0</v>
      </c>
      <c r="G83" s="16" t="s">
        <v>0</v>
      </c>
      <c r="H83" s="17">
        <v>1566540</v>
      </c>
      <c r="I83" s="17">
        <f>I84</f>
        <v>1566540</v>
      </c>
      <c r="J83" s="17">
        <f>J84</f>
        <v>713431.49</v>
      </c>
      <c r="K83" s="17">
        <f t="shared" si="17"/>
        <v>45.54186232078338</v>
      </c>
    </row>
    <row r="84" spans="1:11" ht="72.75" customHeight="1" x14ac:dyDescent="0.2">
      <c r="A84" s="14" t="s">
        <v>235</v>
      </c>
      <c r="B84" s="15" t="s">
        <v>74</v>
      </c>
      <c r="C84" s="15">
        <v>1</v>
      </c>
      <c r="D84" s="15" t="s">
        <v>93</v>
      </c>
      <c r="E84" s="15" t="s">
        <v>75</v>
      </c>
      <c r="F84" s="18" t="s">
        <v>0</v>
      </c>
      <c r="G84" s="18" t="s">
        <v>0</v>
      </c>
      <c r="H84" s="17">
        <v>1566540</v>
      </c>
      <c r="I84" s="17">
        <f>I85</f>
        <v>1566540</v>
      </c>
      <c r="J84" s="17">
        <f>J85</f>
        <v>713431.49</v>
      </c>
      <c r="K84" s="17">
        <f t="shared" si="17"/>
        <v>45.54186232078338</v>
      </c>
    </row>
    <row r="85" spans="1:11" ht="245.25" customHeight="1" x14ac:dyDescent="0.2">
      <c r="A85" s="19" t="s">
        <v>86</v>
      </c>
      <c r="B85" s="13" t="s">
        <v>74</v>
      </c>
      <c r="C85" s="13">
        <v>1</v>
      </c>
      <c r="D85" s="13" t="s">
        <v>93</v>
      </c>
      <c r="E85" s="13" t="s">
        <v>75</v>
      </c>
      <c r="F85" s="13" t="s">
        <v>87</v>
      </c>
      <c r="G85" s="20" t="s">
        <v>0</v>
      </c>
      <c r="H85" s="21">
        <v>1566540</v>
      </c>
      <c r="I85" s="5">
        <f>I86+I88</f>
        <v>1566540</v>
      </c>
      <c r="J85" s="5">
        <f>J86+J88</f>
        <v>713431.49</v>
      </c>
      <c r="K85" s="5">
        <f t="shared" si="17"/>
        <v>45.54186232078338</v>
      </c>
    </row>
    <row r="86" spans="1:11" ht="140.25" customHeight="1" x14ac:dyDescent="0.2">
      <c r="A86" s="19" t="s">
        <v>22</v>
      </c>
      <c r="B86" s="13" t="s">
        <v>74</v>
      </c>
      <c r="C86" s="13">
        <v>1</v>
      </c>
      <c r="D86" s="13" t="s">
        <v>93</v>
      </c>
      <c r="E86" s="13" t="s">
        <v>75</v>
      </c>
      <c r="F86" s="13" t="s">
        <v>87</v>
      </c>
      <c r="G86" s="13" t="s">
        <v>23</v>
      </c>
      <c r="H86" s="21">
        <v>1272000</v>
      </c>
      <c r="I86" s="21">
        <f>I87</f>
        <v>1272000</v>
      </c>
      <c r="J86" s="21">
        <f>J87</f>
        <v>700119.03</v>
      </c>
      <c r="K86" s="21">
        <f t="shared" si="17"/>
        <v>55.040804245283027</v>
      </c>
    </row>
    <row r="87" spans="1:11" ht="51.75" customHeight="1" x14ac:dyDescent="0.2">
      <c r="A87" s="19" t="s">
        <v>24</v>
      </c>
      <c r="B87" s="13" t="s">
        <v>74</v>
      </c>
      <c r="C87" s="13">
        <v>1</v>
      </c>
      <c r="D87" s="13" t="s">
        <v>93</v>
      </c>
      <c r="E87" s="13" t="s">
        <v>75</v>
      </c>
      <c r="F87" s="13" t="s">
        <v>87</v>
      </c>
      <c r="G87" s="13" t="s">
        <v>25</v>
      </c>
      <c r="H87" s="21">
        <v>1272000</v>
      </c>
      <c r="I87" s="21">
        <v>1272000</v>
      </c>
      <c r="J87" s="21">
        <v>700119.03</v>
      </c>
      <c r="K87" s="21">
        <f t="shared" si="17"/>
        <v>55.040804245283027</v>
      </c>
    </row>
    <row r="88" spans="1:11" ht="51.75" customHeight="1" x14ac:dyDescent="0.2">
      <c r="A88" s="19" t="s">
        <v>26</v>
      </c>
      <c r="B88" s="13" t="s">
        <v>74</v>
      </c>
      <c r="C88" s="13">
        <v>1</v>
      </c>
      <c r="D88" s="13" t="s">
        <v>93</v>
      </c>
      <c r="E88" s="13" t="s">
        <v>75</v>
      </c>
      <c r="F88" s="13" t="s">
        <v>87</v>
      </c>
      <c r="G88" s="13" t="s">
        <v>27</v>
      </c>
      <c r="H88" s="21">
        <v>294540</v>
      </c>
      <c r="I88" s="5">
        <f>I89</f>
        <v>294540</v>
      </c>
      <c r="J88" s="5">
        <f>J89</f>
        <v>13312.46</v>
      </c>
      <c r="K88" s="5">
        <f t="shared" si="17"/>
        <v>4.519746044679839</v>
      </c>
    </row>
    <row r="89" spans="1:11" ht="51.75" customHeight="1" x14ac:dyDescent="0.2">
      <c r="A89" s="19" t="s">
        <v>28</v>
      </c>
      <c r="B89" s="13" t="s">
        <v>74</v>
      </c>
      <c r="C89" s="13">
        <v>1</v>
      </c>
      <c r="D89" s="13" t="s">
        <v>93</v>
      </c>
      <c r="E89" s="13" t="s">
        <v>75</v>
      </c>
      <c r="F89" s="13" t="s">
        <v>87</v>
      </c>
      <c r="G89" s="13" t="s">
        <v>29</v>
      </c>
      <c r="H89" s="21">
        <v>294540</v>
      </c>
      <c r="I89" s="5">
        <v>294540</v>
      </c>
      <c r="J89" s="5">
        <v>13312.46</v>
      </c>
      <c r="K89" s="5">
        <f t="shared" si="17"/>
        <v>4.519746044679839</v>
      </c>
    </row>
    <row r="90" spans="1:11" ht="41.25" customHeight="1" x14ac:dyDescent="0.2">
      <c r="A90" s="14" t="s">
        <v>88</v>
      </c>
      <c r="B90" s="15" t="s">
        <v>74</v>
      </c>
      <c r="C90" s="15">
        <v>1</v>
      </c>
      <c r="D90" s="15" t="s">
        <v>96</v>
      </c>
      <c r="E90" s="16" t="s">
        <v>0</v>
      </c>
      <c r="F90" s="16" t="s">
        <v>0</v>
      </c>
      <c r="G90" s="16" t="s">
        <v>0</v>
      </c>
      <c r="H90" s="17">
        <f t="shared" ref="H90:I93" si="18">H91</f>
        <v>698699.54</v>
      </c>
      <c r="I90" s="17">
        <f t="shared" si="18"/>
        <v>698699.54</v>
      </c>
      <c r="J90" s="17">
        <f>J91</f>
        <v>683403.67</v>
      </c>
      <c r="K90" s="17">
        <f t="shared" si="17"/>
        <v>97.81080863456701</v>
      </c>
    </row>
    <row r="91" spans="1:11" ht="78.75" customHeight="1" x14ac:dyDescent="0.2">
      <c r="A91" s="14" t="s">
        <v>235</v>
      </c>
      <c r="B91" s="15" t="s">
        <v>74</v>
      </c>
      <c r="C91" s="15">
        <v>1</v>
      </c>
      <c r="D91" s="15" t="s">
        <v>96</v>
      </c>
      <c r="E91" s="15" t="s">
        <v>75</v>
      </c>
      <c r="F91" s="18" t="s">
        <v>0</v>
      </c>
      <c r="G91" s="18" t="s">
        <v>0</v>
      </c>
      <c r="H91" s="17">
        <f t="shared" si="18"/>
        <v>698699.54</v>
      </c>
      <c r="I91" s="17">
        <f t="shared" si="18"/>
        <v>698699.54</v>
      </c>
      <c r="J91" s="17">
        <f>J92</f>
        <v>683403.67</v>
      </c>
      <c r="K91" s="17">
        <f t="shared" si="17"/>
        <v>97.81080863456701</v>
      </c>
    </row>
    <row r="92" spans="1:11" ht="44.25" customHeight="1" x14ac:dyDescent="0.2">
      <c r="A92" s="19" t="s">
        <v>88</v>
      </c>
      <c r="B92" s="13" t="s">
        <v>74</v>
      </c>
      <c r="C92" s="13">
        <v>1</v>
      </c>
      <c r="D92" s="13" t="s">
        <v>96</v>
      </c>
      <c r="E92" s="13" t="s">
        <v>75</v>
      </c>
      <c r="F92" s="13" t="s">
        <v>89</v>
      </c>
      <c r="G92" s="20" t="s">
        <v>0</v>
      </c>
      <c r="H92" s="21">
        <f t="shared" si="18"/>
        <v>698699.54</v>
      </c>
      <c r="I92" s="21">
        <f t="shared" si="18"/>
        <v>698699.54</v>
      </c>
      <c r="J92" s="21">
        <f>J93</f>
        <v>683403.67</v>
      </c>
      <c r="K92" s="21">
        <f t="shared" si="17"/>
        <v>97.81080863456701</v>
      </c>
    </row>
    <row r="93" spans="1:11" ht="54" customHeight="1" x14ac:dyDescent="0.2">
      <c r="A93" s="19" t="s">
        <v>90</v>
      </c>
      <c r="B93" s="13" t="s">
        <v>74</v>
      </c>
      <c r="C93" s="13">
        <v>1</v>
      </c>
      <c r="D93" s="13" t="s">
        <v>96</v>
      </c>
      <c r="E93" s="13" t="s">
        <v>75</v>
      </c>
      <c r="F93" s="13" t="s">
        <v>89</v>
      </c>
      <c r="G93" s="13" t="s">
        <v>91</v>
      </c>
      <c r="H93" s="5">
        <f t="shared" si="18"/>
        <v>698699.54</v>
      </c>
      <c r="I93" s="5">
        <f t="shared" si="18"/>
        <v>698699.54</v>
      </c>
      <c r="J93" s="5">
        <f>J94</f>
        <v>683403.67</v>
      </c>
      <c r="K93" s="5">
        <f t="shared" si="17"/>
        <v>97.81080863456701</v>
      </c>
    </row>
    <row r="94" spans="1:11" ht="44.25" customHeight="1" x14ac:dyDescent="0.2">
      <c r="A94" s="19" t="s">
        <v>88</v>
      </c>
      <c r="B94" s="13" t="s">
        <v>74</v>
      </c>
      <c r="C94" s="13">
        <v>1</v>
      </c>
      <c r="D94" s="13" t="s">
        <v>96</v>
      </c>
      <c r="E94" s="13" t="s">
        <v>75</v>
      </c>
      <c r="F94" s="13" t="s">
        <v>89</v>
      </c>
      <c r="G94" s="13" t="s">
        <v>92</v>
      </c>
      <c r="H94" s="21">
        <v>698699.54</v>
      </c>
      <c r="I94" s="21">
        <v>698699.54</v>
      </c>
      <c r="J94" s="5">
        <v>683403.67</v>
      </c>
      <c r="K94" s="5">
        <f t="shared" si="17"/>
        <v>97.81080863456701</v>
      </c>
    </row>
    <row r="95" spans="1:11" ht="117" customHeight="1" x14ac:dyDescent="0.2">
      <c r="A95" s="14" t="s">
        <v>251</v>
      </c>
      <c r="B95" s="47" t="s">
        <v>74</v>
      </c>
      <c r="C95" s="47" t="s">
        <v>10</v>
      </c>
      <c r="D95" s="49"/>
      <c r="E95" s="49"/>
      <c r="F95" s="13"/>
      <c r="G95" s="13"/>
      <c r="H95" s="17">
        <f>H96+H104+H111+H121+H132+H142+H155+H162+H169+H174+H191+H196+H201+H120</f>
        <v>170778593.43000001</v>
      </c>
      <c r="I95" s="17">
        <f t="shared" ref="I95:J95" si="19">I96+I104+I111+I121+I132+I142+I155+I162+I169+I174+I191+I196+I201+I120</f>
        <v>174798985.24000001</v>
      </c>
      <c r="J95" s="17">
        <f t="shared" si="19"/>
        <v>70909116.799999997</v>
      </c>
      <c r="K95" s="17">
        <f t="shared" si="17"/>
        <v>40.566091789744299</v>
      </c>
    </row>
    <row r="96" spans="1:11" ht="146.25" customHeight="1" x14ac:dyDescent="0.2">
      <c r="A96" s="14" t="s">
        <v>102</v>
      </c>
      <c r="B96" s="15" t="s">
        <v>74</v>
      </c>
      <c r="C96" s="15">
        <v>2</v>
      </c>
      <c r="D96" s="15" t="s">
        <v>98</v>
      </c>
      <c r="E96" s="16" t="s">
        <v>0</v>
      </c>
      <c r="F96" s="16" t="s">
        <v>0</v>
      </c>
      <c r="G96" s="16" t="s">
        <v>0</v>
      </c>
      <c r="H96" s="17">
        <f>H97</f>
        <v>655012</v>
      </c>
      <c r="I96" s="17">
        <f t="shared" ref="I96:J99" si="20">I97</f>
        <v>655012</v>
      </c>
      <c r="J96" s="17">
        <f t="shared" si="20"/>
        <v>3600</v>
      </c>
      <c r="K96" s="17">
        <f t="shared" si="17"/>
        <v>0.54960825145188186</v>
      </c>
    </row>
    <row r="97" spans="1:11" ht="63.75" customHeight="1" x14ac:dyDescent="0.2">
      <c r="A97" s="14" t="s">
        <v>235</v>
      </c>
      <c r="B97" s="15" t="s">
        <v>74</v>
      </c>
      <c r="C97" s="15">
        <v>2</v>
      </c>
      <c r="D97" s="15" t="s">
        <v>98</v>
      </c>
      <c r="E97" s="15" t="s">
        <v>75</v>
      </c>
      <c r="F97" s="18" t="s">
        <v>0</v>
      </c>
      <c r="G97" s="18" t="s">
        <v>0</v>
      </c>
      <c r="H97" s="17">
        <f>H98+H101</f>
        <v>655012</v>
      </c>
      <c r="I97" s="17">
        <f t="shared" ref="I97:J97" si="21">I98+I101</f>
        <v>655012</v>
      </c>
      <c r="J97" s="17">
        <f t="shared" si="21"/>
        <v>3600</v>
      </c>
      <c r="K97" s="17">
        <f t="shared" si="17"/>
        <v>0.54960825145188186</v>
      </c>
    </row>
    <row r="98" spans="1:11" ht="129" customHeight="1" x14ac:dyDescent="0.2">
      <c r="A98" s="19" t="s">
        <v>102</v>
      </c>
      <c r="B98" s="13" t="s">
        <v>74</v>
      </c>
      <c r="C98" s="13">
        <v>2</v>
      </c>
      <c r="D98" s="13" t="s">
        <v>98</v>
      </c>
      <c r="E98" s="13" t="s">
        <v>75</v>
      </c>
      <c r="F98" s="13" t="s">
        <v>103</v>
      </c>
      <c r="G98" s="20" t="s">
        <v>0</v>
      </c>
      <c r="H98" s="21">
        <v>27000</v>
      </c>
      <c r="I98" s="5">
        <f t="shared" si="20"/>
        <v>27000</v>
      </c>
      <c r="J98" s="5">
        <f t="shared" si="20"/>
        <v>3600</v>
      </c>
      <c r="K98" s="5">
        <f t="shared" si="17"/>
        <v>13.333333333333334</v>
      </c>
    </row>
    <row r="99" spans="1:11" ht="78.75" customHeight="1" x14ac:dyDescent="0.2">
      <c r="A99" s="19" t="s">
        <v>26</v>
      </c>
      <c r="B99" s="13" t="s">
        <v>74</v>
      </c>
      <c r="C99" s="13">
        <v>2</v>
      </c>
      <c r="D99" s="13" t="s">
        <v>98</v>
      </c>
      <c r="E99" s="13" t="s">
        <v>75</v>
      </c>
      <c r="F99" s="13" t="s">
        <v>103</v>
      </c>
      <c r="G99" s="13" t="s">
        <v>27</v>
      </c>
      <c r="H99" s="21">
        <v>27000</v>
      </c>
      <c r="I99" s="5">
        <f t="shared" si="20"/>
        <v>27000</v>
      </c>
      <c r="J99" s="5">
        <f t="shared" si="20"/>
        <v>3600</v>
      </c>
      <c r="K99" s="5">
        <f t="shared" si="17"/>
        <v>13.333333333333334</v>
      </c>
    </row>
    <row r="100" spans="1:11" ht="51.75" customHeight="1" x14ac:dyDescent="0.2">
      <c r="A100" s="19" t="s">
        <v>28</v>
      </c>
      <c r="B100" s="13" t="s">
        <v>74</v>
      </c>
      <c r="C100" s="13">
        <v>2</v>
      </c>
      <c r="D100" s="13" t="s">
        <v>98</v>
      </c>
      <c r="E100" s="13" t="s">
        <v>75</v>
      </c>
      <c r="F100" s="13" t="s">
        <v>103</v>
      </c>
      <c r="G100" s="13" t="s">
        <v>29</v>
      </c>
      <c r="H100" s="21">
        <v>27000</v>
      </c>
      <c r="I100" s="5">
        <v>27000</v>
      </c>
      <c r="J100" s="5">
        <v>3600</v>
      </c>
      <c r="K100" s="5">
        <f t="shared" si="17"/>
        <v>13.333333333333334</v>
      </c>
    </row>
    <row r="101" spans="1:11" s="55" customFormat="1" ht="105" customHeight="1" x14ac:dyDescent="0.2">
      <c r="A101" s="19" t="s">
        <v>308</v>
      </c>
      <c r="B101" s="13" t="s">
        <v>74</v>
      </c>
      <c r="C101" s="13">
        <v>2</v>
      </c>
      <c r="D101" s="13" t="s">
        <v>98</v>
      </c>
      <c r="E101" s="13" t="s">
        <v>75</v>
      </c>
      <c r="F101" s="13">
        <v>81210</v>
      </c>
      <c r="G101" s="13"/>
      <c r="H101" s="21">
        <f>H102</f>
        <v>628012</v>
      </c>
      <c r="I101" s="21">
        <f t="shared" ref="I101:J102" si="22">I102</f>
        <v>628012</v>
      </c>
      <c r="J101" s="21">
        <f t="shared" si="22"/>
        <v>0</v>
      </c>
      <c r="K101" s="5">
        <f t="shared" si="17"/>
        <v>0</v>
      </c>
    </row>
    <row r="102" spans="1:11" s="55" customFormat="1" ht="51.75" customHeight="1" x14ac:dyDescent="0.2">
      <c r="A102" s="19" t="s">
        <v>26</v>
      </c>
      <c r="B102" s="13" t="s">
        <v>74</v>
      </c>
      <c r="C102" s="13">
        <v>2</v>
      </c>
      <c r="D102" s="13" t="s">
        <v>98</v>
      </c>
      <c r="E102" s="13" t="s">
        <v>75</v>
      </c>
      <c r="F102" s="13">
        <v>81210</v>
      </c>
      <c r="G102" s="13">
        <v>200</v>
      </c>
      <c r="H102" s="21">
        <f>H103</f>
        <v>628012</v>
      </c>
      <c r="I102" s="21">
        <f t="shared" si="22"/>
        <v>628012</v>
      </c>
      <c r="J102" s="21">
        <f t="shared" si="22"/>
        <v>0</v>
      </c>
      <c r="K102" s="5">
        <f t="shared" si="17"/>
        <v>0</v>
      </c>
    </row>
    <row r="103" spans="1:11" s="55" customFormat="1" ht="51.75" customHeight="1" x14ac:dyDescent="0.2">
      <c r="A103" s="19" t="s">
        <v>28</v>
      </c>
      <c r="B103" s="13" t="s">
        <v>74</v>
      </c>
      <c r="C103" s="13">
        <v>2</v>
      </c>
      <c r="D103" s="13" t="s">
        <v>98</v>
      </c>
      <c r="E103" s="13" t="s">
        <v>75</v>
      </c>
      <c r="F103" s="13">
        <v>81210</v>
      </c>
      <c r="G103" s="13">
        <v>240</v>
      </c>
      <c r="H103" s="21">
        <v>628012</v>
      </c>
      <c r="I103" s="5">
        <v>628012</v>
      </c>
      <c r="J103" s="5">
        <v>0</v>
      </c>
      <c r="K103" s="5">
        <f t="shared" si="17"/>
        <v>0</v>
      </c>
    </row>
    <row r="104" spans="1:11" ht="51.75" customHeight="1" x14ac:dyDescent="0.2">
      <c r="A104" s="14" t="s">
        <v>131</v>
      </c>
      <c r="B104" s="15" t="s">
        <v>74</v>
      </c>
      <c r="C104" s="15">
        <v>2</v>
      </c>
      <c r="D104" s="15" t="s">
        <v>252</v>
      </c>
      <c r="E104" s="16" t="s">
        <v>0</v>
      </c>
      <c r="F104" s="16" t="s">
        <v>0</v>
      </c>
      <c r="G104" s="16" t="s">
        <v>0</v>
      </c>
      <c r="H104" s="17">
        <f>H105</f>
        <v>3589976</v>
      </c>
      <c r="I104" s="17">
        <f t="shared" ref="I104:J105" si="23">I105</f>
        <v>3589976</v>
      </c>
      <c r="J104" s="17">
        <f t="shared" si="23"/>
        <v>2444736.0700000003</v>
      </c>
      <c r="K104" s="17">
        <f t="shared" si="17"/>
        <v>68.098953029212467</v>
      </c>
    </row>
    <row r="105" spans="1:11" ht="78.75" customHeight="1" x14ac:dyDescent="0.2">
      <c r="A105" s="14" t="s">
        <v>235</v>
      </c>
      <c r="B105" s="15" t="s">
        <v>74</v>
      </c>
      <c r="C105" s="15">
        <v>2</v>
      </c>
      <c r="D105" s="15" t="s">
        <v>252</v>
      </c>
      <c r="E105" s="15" t="s">
        <v>75</v>
      </c>
      <c r="F105" s="18" t="s">
        <v>0</v>
      </c>
      <c r="G105" s="18" t="s">
        <v>0</v>
      </c>
      <c r="H105" s="17">
        <f>H106</f>
        <v>3589976</v>
      </c>
      <c r="I105" s="17">
        <f t="shared" si="23"/>
        <v>3589976</v>
      </c>
      <c r="J105" s="17">
        <f t="shared" si="23"/>
        <v>2444736.0700000003</v>
      </c>
      <c r="K105" s="17">
        <f t="shared" si="17"/>
        <v>68.098953029212467</v>
      </c>
    </row>
    <row r="106" spans="1:11" ht="51.75" customHeight="1" x14ac:dyDescent="0.2">
      <c r="A106" s="19" t="s">
        <v>131</v>
      </c>
      <c r="B106" s="13" t="s">
        <v>74</v>
      </c>
      <c r="C106" s="13">
        <v>2</v>
      </c>
      <c r="D106" s="13" t="s">
        <v>252</v>
      </c>
      <c r="E106" s="13" t="s">
        <v>75</v>
      </c>
      <c r="F106" s="13" t="s">
        <v>132</v>
      </c>
      <c r="G106" s="20" t="s">
        <v>0</v>
      </c>
      <c r="H106" s="21">
        <f>H107+H109</f>
        <v>3589976</v>
      </c>
      <c r="I106" s="21">
        <f t="shared" ref="I106:J106" si="24">I107+I109</f>
        <v>3589976</v>
      </c>
      <c r="J106" s="21">
        <f t="shared" si="24"/>
        <v>2444736.0700000003</v>
      </c>
      <c r="K106" s="5">
        <f t="shared" si="17"/>
        <v>68.098953029212467</v>
      </c>
    </row>
    <row r="107" spans="1:11" ht="126" customHeight="1" x14ac:dyDescent="0.2">
      <c r="A107" s="19" t="s">
        <v>22</v>
      </c>
      <c r="B107" s="13" t="s">
        <v>74</v>
      </c>
      <c r="C107" s="13">
        <v>2</v>
      </c>
      <c r="D107" s="13" t="s">
        <v>252</v>
      </c>
      <c r="E107" s="13" t="s">
        <v>75</v>
      </c>
      <c r="F107" s="13" t="s">
        <v>132</v>
      </c>
      <c r="G107" s="13" t="s">
        <v>23</v>
      </c>
      <c r="H107" s="5">
        <f>H108</f>
        <v>2308446</v>
      </c>
      <c r="I107" s="5">
        <f>I108</f>
        <v>2308446</v>
      </c>
      <c r="J107" s="5">
        <f>J108</f>
        <v>1681807.87</v>
      </c>
      <c r="K107" s="5">
        <f t="shared" si="17"/>
        <v>72.854546738368583</v>
      </c>
    </row>
    <row r="108" spans="1:11" ht="45.75" customHeight="1" x14ac:dyDescent="0.2">
      <c r="A108" s="19" t="s">
        <v>82</v>
      </c>
      <c r="B108" s="13" t="s">
        <v>74</v>
      </c>
      <c r="C108" s="13">
        <v>2</v>
      </c>
      <c r="D108" s="13" t="s">
        <v>252</v>
      </c>
      <c r="E108" s="13" t="s">
        <v>75</v>
      </c>
      <c r="F108" s="13" t="s">
        <v>132</v>
      </c>
      <c r="G108" s="13" t="s">
        <v>83</v>
      </c>
      <c r="H108" s="21">
        <v>2308446</v>
      </c>
      <c r="I108" s="21">
        <v>2308446</v>
      </c>
      <c r="J108" s="21">
        <v>1681807.87</v>
      </c>
      <c r="K108" s="21">
        <f t="shared" si="17"/>
        <v>72.854546738368583</v>
      </c>
    </row>
    <row r="109" spans="1:11" ht="51.75" customHeight="1" x14ac:dyDescent="0.2">
      <c r="A109" s="19" t="s">
        <v>26</v>
      </c>
      <c r="B109" s="13" t="s">
        <v>74</v>
      </c>
      <c r="C109" s="13">
        <v>2</v>
      </c>
      <c r="D109" s="13" t="s">
        <v>252</v>
      </c>
      <c r="E109" s="13" t="s">
        <v>75</v>
      </c>
      <c r="F109" s="13" t="s">
        <v>132</v>
      </c>
      <c r="G109" s="13" t="s">
        <v>27</v>
      </c>
      <c r="H109" s="21">
        <f>H110</f>
        <v>1281530</v>
      </c>
      <c r="I109" s="21">
        <f>I110</f>
        <v>1281530</v>
      </c>
      <c r="J109" s="21">
        <f>J110</f>
        <v>762928.2</v>
      </c>
      <c r="K109" s="21">
        <f t="shared" si="17"/>
        <v>59.532605557419636</v>
      </c>
    </row>
    <row r="110" spans="1:11" ht="51.75" customHeight="1" x14ac:dyDescent="0.2">
      <c r="A110" s="19" t="s">
        <v>28</v>
      </c>
      <c r="B110" s="13" t="s">
        <v>74</v>
      </c>
      <c r="C110" s="13">
        <v>2</v>
      </c>
      <c r="D110" s="13" t="s">
        <v>252</v>
      </c>
      <c r="E110" s="13" t="s">
        <v>75</v>
      </c>
      <c r="F110" s="13" t="s">
        <v>132</v>
      </c>
      <c r="G110" s="13" t="s">
        <v>29</v>
      </c>
      <c r="H110" s="21">
        <v>1281530</v>
      </c>
      <c r="I110" s="5">
        <v>1281530</v>
      </c>
      <c r="J110" s="5">
        <v>762928.2</v>
      </c>
      <c r="K110" s="5">
        <f t="shared" si="17"/>
        <v>59.532605557419636</v>
      </c>
    </row>
    <row r="111" spans="1:11" ht="174.75" customHeight="1" x14ac:dyDescent="0.2">
      <c r="A111" s="14" t="s">
        <v>253</v>
      </c>
      <c r="B111" s="15" t="s">
        <v>74</v>
      </c>
      <c r="C111" s="15">
        <v>2</v>
      </c>
      <c r="D111" s="15" t="s">
        <v>254</v>
      </c>
      <c r="E111" s="16" t="s">
        <v>0</v>
      </c>
      <c r="F111" s="16" t="s">
        <v>0</v>
      </c>
      <c r="G111" s="16" t="s">
        <v>0</v>
      </c>
      <c r="H111" s="17">
        <f>H112</f>
        <v>114968.79</v>
      </c>
      <c r="I111" s="17">
        <f t="shared" ref="H111:J114" si="25">I112</f>
        <v>114968.79</v>
      </c>
      <c r="J111" s="17">
        <f t="shared" si="25"/>
        <v>36480</v>
      </c>
      <c r="K111" s="17">
        <f t="shared" si="17"/>
        <v>31.730350471636697</v>
      </c>
    </row>
    <row r="112" spans="1:11" ht="81" customHeight="1" x14ac:dyDescent="0.2">
      <c r="A112" s="14" t="s">
        <v>235</v>
      </c>
      <c r="B112" s="15" t="s">
        <v>74</v>
      </c>
      <c r="C112" s="15">
        <v>2</v>
      </c>
      <c r="D112" s="15" t="s">
        <v>254</v>
      </c>
      <c r="E112" s="15" t="s">
        <v>75</v>
      </c>
      <c r="F112" s="18" t="s">
        <v>0</v>
      </c>
      <c r="G112" s="18" t="s">
        <v>0</v>
      </c>
      <c r="H112" s="17">
        <f t="shared" si="25"/>
        <v>114968.79</v>
      </c>
      <c r="I112" s="17">
        <f t="shared" si="25"/>
        <v>114968.79</v>
      </c>
      <c r="J112" s="17">
        <f t="shared" si="25"/>
        <v>36480</v>
      </c>
      <c r="K112" s="17">
        <f t="shared" si="17"/>
        <v>31.730350471636697</v>
      </c>
    </row>
    <row r="113" spans="1:11" ht="59.25" customHeight="1" x14ac:dyDescent="0.2">
      <c r="A113" s="19" t="s">
        <v>134</v>
      </c>
      <c r="B113" s="13" t="s">
        <v>74</v>
      </c>
      <c r="C113" s="13">
        <v>2</v>
      </c>
      <c r="D113" s="13" t="s">
        <v>254</v>
      </c>
      <c r="E113" s="13" t="s">
        <v>75</v>
      </c>
      <c r="F113" s="13" t="s">
        <v>135</v>
      </c>
      <c r="G113" s="20" t="s">
        <v>0</v>
      </c>
      <c r="H113" s="21">
        <f t="shared" si="25"/>
        <v>114968.79</v>
      </c>
      <c r="I113" s="21">
        <f t="shared" si="25"/>
        <v>114968.79</v>
      </c>
      <c r="J113" s="21">
        <f t="shared" si="25"/>
        <v>36480</v>
      </c>
      <c r="K113" s="21">
        <f t="shared" si="17"/>
        <v>31.730350471636697</v>
      </c>
    </row>
    <row r="114" spans="1:11" ht="51.75" customHeight="1" x14ac:dyDescent="0.2">
      <c r="A114" s="19" t="s">
        <v>26</v>
      </c>
      <c r="B114" s="13" t="s">
        <v>74</v>
      </c>
      <c r="C114" s="13">
        <v>2</v>
      </c>
      <c r="D114" s="13" t="s">
        <v>254</v>
      </c>
      <c r="E114" s="13" t="s">
        <v>75</v>
      </c>
      <c r="F114" s="13" t="s">
        <v>135</v>
      </c>
      <c r="G114" s="13" t="s">
        <v>27</v>
      </c>
      <c r="H114" s="21">
        <f t="shared" si="25"/>
        <v>114968.79</v>
      </c>
      <c r="I114" s="21">
        <f t="shared" si="25"/>
        <v>114968.79</v>
      </c>
      <c r="J114" s="21">
        <f t="shared" si="25"/>
        <v>36480</v>
      </c>
      <c r="K114" s="21">
        <f t="shared" si="17"/>
        <v>31.730350471636697</v>
      </c>
    </row>
    <row r="115" spans="1:11" ht="69" customHeight="1" x14ac:dyDescent="0.2">
      <c r="A115" s="19" t="s">
        <v>28</v>
      </c>
      <c r="B115" s="13" t="s">
        <v>74</v>
      </c>
      <c r="C115" s="13">
        <v>2</v>
      </c>
      <c r="D115" s="13" t="s">
        <v>254</v>
      </c>
      <c r="E115" s="13" t="s">
        <v>75</v>
      </c>
      <c r="F115" s="13" t="s">
        <v>135</v>
      </c>
      <c r="G115" s="13" t="s">
        <v>29</v>
      </c>
      <c r="H115" s="21">
        <v>114968.79</v>
      </c>
      <c r="I115" s="21">
        <v>114968.79</v>
      </c>
      <c r="J115" s="5">
        <v>36480</v>
      </c>
      <c r="K115" s="5">
        <f t="shared" si="17"/>
        <v>31.730350471636697</v>
      </c>
    </row>
    <row r="116" spans="1:11" s="54" customFormat="1" ht="86.25" customHeight="1" x14ac:dyDescent="0.2">
      <c r="A116" s="57" t="s">
        <v>307</v>
      </c>
      <c r="B116" s="58" t="s">
        <v>74</v>
      </c>
      <c r="C116" s="58" t="s">
        <v>10</v>
      </c>
      <c r="D116" s="58" t="s">
        <v>0</v>
      </c>
      <c r="E116" s="59" t="s">
        <v>0</v>
      </c>
      <c r="F116" s="59" t="s">
        <v>0</v>
      </c>
      <c r="G116" s="59" t="s">
        <v>0</v>
      </c>
      <c r="H116" s="60">
        <v>931289.69</v>
      </c>
      <c r="I116" s="60">
        <v>931289.69</v>
      </c>
      <c r="J116" s="60">
        <v>0</v>
      </c>
      <c r="K116" s="60">
        <v>0</v>
      </c>
    </row>
    <row r="117" spans="1:11" s="54" customFormat="1" ht="66.75" customHeight="1" x14ac:dyDescent="0.2">
      <c r="A117" s="57" t="s">
        <v>294</v>
      </c>
      <c r="B117" s="58" t="s">
        <v>74</v>
      </c>
      <c r="C117" s="58" t="s">
        <v>10</v>
      </c>
      <c r="D117" s="58" t="s">
        <v>306</v>
      </c>
      <c r="E117" s="58" t="s">
        <v>75</v>
      </c>
      <c r="F117" s="61" t="s">
        <v>0</v>
      </c>
      <c r="G117" s="61" t="s">
        <v>0</v>
      </c>
      <c r="H117" s="60">
        <v>931289.69</v>
      </c>
      <c r="I117" s="60">
        <v>931289.69</v>
      </c>
      <c r="J117" s="60">
        <v>0</v>
      </c>
      <c r="K117" s="60">
        <v>0</v>
      </c>
    </row>
    <row r="118" spans="1:11" s="54" customFormat="1" ht="56.25" customHeight="1" x14ac:dyDescent="0.2">
      <c r="A118" s="62" t="s">
        <v>304</v>
      </c>
      <c r="B118" s="56" t="s">
        <v>74</v>
      </c>
      <c r="C118" s="56" t="s">
        <v>10</v>
      </c>
      <c r="D118" s="56" t="s">
        <v>306</v>
      </c>
      <c r="E118" s="56" t="s">
        <v>75</v>
      </c>
      <c r="F118" s="56" t="s">
        <v>305</v>
      </c>
      <c r="G118" s="63" t="s">
        <v>0</v>
      </c>
      <c r="H118" s="64">
        <v>931289.69</v>
      </c>
      <c r="I118" s="64">
        <v>931289.69</v>
      </c>
      <c r="J118" s="64">
        <v>0</v>
      </c>
      <c r="K118" s="64">
        <v>0</v>
      </c>
    </row>
    <row r="119" spans="1:11" s="54" customFormat="1" ht="58.5" customHeight="1" x14ac:dyDescent="0.2">
      <c r="A119" s="62" t="s">
        <v>26</v>
      </c>
      <c r="B119" s="56" t="s">
        <v>74</v>
      </c>
      <c r="C119" s="56" t="s">
        <v>10</v>
      </c>
      <c r="D119" s="56" t="s">
        <v>306</v>
      </c>
      <c r="E119" s="56" t="s">
        <v>75</v>
      </c>
      <c r="F119" s="56" t="s">
        <v>305</v>
      </c>
      <c r="G119" s="56" t="s">
        <v>27</v>
      </c>
      <c r="H119" s="64">
        <v>931289.69</v>
      </c>
      <c r="I119" s="64">
        <v>931289.69</v>
      </c>
      <c r="J119" s="64">
        <v>0</v>
      </c>
      <c r="K119" s="64">
        <v>0</v>
      </c>
    </row>
    <row r="120" spans="1:11" s="54" customFormat="1" ht="63" customHeight="1" x14ac:dyDescent="0.2">
      <c r="A120" s="62" t="s">
        <v>28</v>
      </c>
      <c r="B120" s="56" t="s">
        <v>74</v>
      </c>
      <c r="C120" s="56" t="s">
        <v>10</v>
      </c>
      <c r="D120" s="56" t="s">
        <v>306</v>
      </c>
      <c r="E120" s="56" t="s">
        <v>75</v>
      </c>
      <c r="F120" s="56" t="s">
        <v>305</v>
      </c>
      <c r="G120" s="56" t="s">
        <v>29</v>
      </c>
      <c r="H120" s="64">
        <v>931289.69</v>
      </c>
      <c r="I120" s="64">
        <v>931289.69</v>
      </c>
      <c r="J120" s="64">
        <v>0</v>
      </c>
      <c r="K120" s="64">
        <v>0</v>
      </c>
    </row>
    <row r="121" spans="1:11" ht="149.25" customHeight="1" x14ac:dyDescent="0.2">
      <c r="A121" s="14" t="s">
        <v>137</v>
      </c>
      <c r="B121" s="15" t="s">
        <v>74</v>
      </c>
      <c r="C121" s="15">
        <v>2</v>
      </c>
      <c r="D121" s="15" t="s">
        <v>255</v>
      </c>
      <c r="E121" s="16" t="s">
        <v>0</v>
      </c>
      <c r="F121" s="16" t="s">
        <v>0</v>
      </c>
      <c r="G121" s="16" t="s">
        <v>0</v>
      </c>
      <c r="H121" s="17">
        <f t="shared" ref="H121:J127" si="26">H122</f>
        <v>23571250</v>
      </c>
      <c r="I121" s="17">
        <f t="shared" si="26"/>
        <v>23571250</v>
      </c>
      <c r="J121" s="17">
        <f t="shared" si="26"/>
        <v>8129114</v>
      </c>
      <c r="K121" s="17">
        <f t="shared" si="17"/>
        <v>34.487411571299781</v>
      </c>
    </row>
    <row r="122" spans="1:11" ht="78" customHeight="1" x14ac:dyDescent="0.2">
      <c r="A122" s="14" t="s">
        <v>235</v>
      </c>
      <c r="B122" s="15" t="s">
        <v>74</v>
      </c>
      <c r="C122" s="15">
        <v>2</v>
      </c>
      <c r="D122" s="15" t="s">
        <v>255</v>
      </c>
      <c r="E122" s="15" t="s">
        <v>75</v>
      </c>
      <c r="F122" s="18" t="s">
        <v>0</v>
      </c>
      <c r="G122" s="18" t="s">
        <v>0</v>
      </c>
      <c r="H122" s="17">
        <f>H123+H126+H129</f>
        <v>23571250</v>
      </c>
      <c r="I122" s="17">
        <f t="shared" ref="I122:J122" si="27">I123+I126+I129</f>
        <v>23571250</v>
      </c>
      <c r="J122" s="17">
        <f t="shared" si="27"/>
        <v>8129114</v>
      </c>
      <c r="K122" s="17">
        <f t="shared" si="17"/>
        <v>34.487411571299781</v>
      </c>
    </row>
    <row r="123" spans="1:11" s="55" customFormat="1" ht="78" customHeight="1" x14ac:dyDescent="0.2">
      <c r="A123" s="19" t="s">
        <v>309</v>
      </c>
      <c r="B123" s="13" t="s">
        <v>74</v>
      </c>
      <c r="C123" s="13">
        <v>2</v>
      </c>
      <c r="D123" s="13" t="s">
        <v>255</v>
      </c>
      <c r="E123" s="13" t="s">
        <v>75</v>
      </c>
      <c r="F123" s="13">
        <v>18540</v>
      </c>
      <c r="G123" s="18"/>
      <c r="H123" s="21">
        <f>H124</f>
        <v>10555000</v>
      </c>
      <c r="I123" s="21">
        <f t="shared" ref="I123:J124" si="28">I124</f>
        <v>10555000</v>
      </c>
      <c r="J123" s="21">
        <f t="shared" si="28"/>
        <v>0</v>
      </c>
      <c r="K123" s="64">
        <v>0</v>
      </c>
    </row>
    <row r="124" spans="1:11" s="55" customFormat="1" ht="78" customHeight="1" x14ac:dyDescent="0.2">
      <c r="A124" s="19" t="s">
        <v>26</v>
      </c>
      <c r="B124" s="13" t="s">
        <v>74</v>
      </c>
      <c r="C124" s="13">
        <v>2</v>
      </c>
      <c r="D124" s="13" t="s">
        <v>255</v>
      </c>
      <c r="E124" s="13" t="s">
        <v>75</v>
      </c>
      <c r="F124" s="13">
        <v>18540</v>
      </c>
      <c r="G124" s="13">
        <v>200</v>
      </c>
      <c r="H124" s="21">
        <f>H125</f>
        <v>10555000</v>
      </c>
      <c r="I124" s="21">
        <f t="shared" si="28"/>
        <v>10555000</v>
      </c>
      <c r="J124" s="21">
        <f t="shared" si="28"/>
        <v>0</v>
      </c>
      <c r="K124" s="64">
        <v>0</v>
      </c>
    </row>
    <row r="125" spans="1:11" s="55" customFormat="1" ht="78" customHeight="1" x14ac:dyDescent="0.2">
      <c r="A125" s="19" t="s">
        <v>28</v>
      </c>
      <c r="B125" s="13" t="s">
        <v>74</v>
      </c>
      <c r="C125" s="13">
        <v>2</v>
      </c>
      <c r="D125" s="13" t="s">
        <v>255</v>
      </c>
      <c r="E125" s="13" t="s">
        <v>75</v>
      </c>
      <c r="F125" s="13">
        <v>18540</v>
      </c>
      <c r="G125" s="13">
        <v>240</v>
      </c>
      <c r="H125" s="21">
        <v>10555000</v>
      </c>
      <c r="I125" s="21">
        <v>10555000</v>
      </c>
      <c r="J125" s="21">
        <v>0</v>
      </c>
      <c r="K125" s="64">
        <v>0</v>
      </c>
    </row>
    <row r="126" spans="1:11" ht="158.25" customHeight="1" x14ac:dyDescent="0.2">
      <c r="A126" s="19" t="s">
        <v>137</v>
      </c>
      <c r="B126" s="13" t="s">
        <v>74</v>
      </c>
      <c r="C126" s="13">
        <v>2</v>
      </c>
      <c r="D126" s="13" t="s">
        <v>255</v>
      </c>
      <c r="E126" s="13" t="s">
        <v>75</v>
      </c>
      <c r="F126" s="13" t="s">
        <v>138</v>
      </c>
      <c r="G126" s="20" t="s">
        <v>0</v>
      </c>
      <c r="H126" s="21">
        <f t="shared" si="26"/>
        <v>12500000</v>
      </c>
      <c r="I126" s="21">
        <f t="shared" si="26"/>
        <v>12500000</v>
      </c>
      <c r="J126" s="21">
        <f t="shared" si="26"/>
        <v>8129114</v>
      </c>
      <c r="K126" s="21">
        <f t="shared" si="17"/>
        <v>65.032911999999996</v>
      </c>
    </row>
    <row r="127" spans="1:11" ht="37.5" customHeight="1" x14ac:dyDescent="0.2">
      <c r="A127" s="19" t="s">
        <v>33</v>
      </c>
      <c r="B127" s="13" t="s">
        <v>74</v>
      </c>
      <c r="C127" s="13">
        <v>2</v>
      </c>
      <c r="D127" s="13" t="s">
        <v>255</v>
      </c>
      <c r="E127" s="13" t="s">
        <v>75</v>
      </c>
      <c r="F127" s="13" t="s">
        <v>138</v>
      </c>
      <c r="G127" s="13" t="s">
        <v>34</v>
      </c>
      <c r="H127" s="21">
        <f t="shared" si="26"/>
        <v>12500000</v>
      </c>
      <c r="I127" s="21">
        <f t="shared" si="26"/>
        <v>12500000</v>
      </c>
      <c r="J127" s="21">
        <f t="shared" si="26"/>
        <v>8129114</v>
      </c>
      <c r="K127" s="21">
        <f t="shared" si="17"/>
        <v>65.032911999999996</v>
      </c>
    </row>
    <row r="128" spans="1:11" ht="106.5" customHeight="1" x14ac:dyDescent="0.2">
      <c r="A128" s="19" t="s">
        <v>114</v>
      </c>
      <c r="B128" s="13" t="s">
        <v>74</v>
      </c>
      <c r="C128" s="13">
        <v>2</v>
      </c>
      <c r="D128" s="13" t="s">
        <v>255</v>
      </c>
      <c r="E128" s="13" t="s">
        <v>75</v>
      </c>
      <c r="F128" s="13" t="s">
        <v>138</v>
      </c>
      <c r="G128" s="13" t="s">
        <v>115</v>
      </c>
      <c r="H128" s="21">
        <v>12500000</v>
      </c>
      <c r="I128" s="5">
        <v>12500000</v>
      </c>
      <c r="J128" s="5">
        <v>8129114</v>
      </c>
      <c r="K128" s="5">
        <f t="shared" si="17"/>
        <v>65.032911999999996</v>
      </c>
    </row>
    <row r="129" spans="1:11" s="55" customFormat="1" ht="54.75" customHeight="1" x14ac:dyDescent="0.2">
      <c r="A129" s="19" t="s">
        <v>310</v>
      </c>
      <c r="B129" s="13" t="s">
        <v>74</v>
      </c>
      <c r="C129" s="13">
        <v>2</v>
      </c>
      <c r="D129" s="13" t="s">
        <v>255</v>
      </c>
      <c r="E129" s="13" t="s">
        <v>75</v>
      </c>
      <c r="F129" s="13">
        <v>81650</v>
      </c>
      <c r="G129" s="13"/>
      <c r="H129" s="21">
        <f>H130</f>
        <v>516250</v>
      </c>
      <c r="I129" s="21">
        <f t="shared" ref="I129:J130" si="29">I130</f>
        <v>516250</v>
      </c>
      <c r="J129" s="21">
        <f t="shared" si="29"/>
        <v>0</v>
      </c>
      <c r="K129" s="5">
        <f t="shared" si="17"/>
        <v>0</v>
      </c>
    </row>
    <row r="130" spans="1:11" s="55" customFormat="1" ht="70.5" customHeight="1" x14ac:dyDescent="0.2">
      <c r="A130" s="19" t="s">
        <v>26</v>
      </c>
      <c r="B130" s="13" t="s">
        <v>74</v>
      </c>
      <c r="C130" s="13">
        <v>2</v>
      </c>
      <c r="D130" s="13" t="s">
        <v>255</v>
      </c>
      <c r="E130" s="13" t="s">
        <v>75</v>
      </c>
      <c r="F130" s="13">
        <v>81650</v>
      </c>
      <c r="G130" s="13">
        <v>200</v>
      </c>
      <c r="H130" s="21">
        <f>H131</f>
        <v>516250</v>
      </c>
      <c r="I130" s="21">
        <f t="shared" si="29"/>
        <v>516250</v>
      </c>
      <c r="J130" s="21">
        <f t="shared" si="29"/>
        <v>0</v>
      </c>
      <c r="K130" s="5">
        <f t="shared" si="17"/>
        <v>0</v>
      </c>
    </row>
    <row r="131" spans="1:11" s="55" customFormat="1" ht="72.75" customHeight="1" x14ac:dyDescent="0.2">
      <c r="A131" s="19" t="s">
        <v>28</v>
      </c>
      <c r="B131" s="13" t="s">
        <v>74</v>
      </c>
      <c r="C131" s="13">
        <v>2</v>
      </c>
      <c r="D131" s="13" t="s">
        <v>255</v>
      </c>
      <c r="E131" s="13" t="s">
        <v>75</v>
      </c>
      <c r="F131" s="13">
        <v>81650</v>
      </c>
      <c r="G131" s="13">
        <v>240</v>
      </c>
      <c r="H131" s="21">
        <v>516250</v>
      </c>
      <c r="I131" s="5">
        <v>516250</v>
      </c>
      <c r="J131" s="5">
        <v>0</v>
      </c>
      <c r="K131" s="5">
        <f t="shared" si="17"/>
        <v>0</v>
      </c>
    </row>
    <row r="132" spans="1:11" ht="78" customHeight="1" x14ac:dyDescent="0.2">
      <c r="A132" s="14" t="s">
        <v>104</v>
      </c>
      <c r="B132" s="15" t="s">
        <v>74</v>
      </c>
      <c r="C132" s="15">
        <v>2</v>
      </c>
      <c r="D132" s="15" t="s">
        <v>101</v>
      </c>
      <c r="E132" s="16" t="s">
        <v>0</v>
      </c>
      <c r="F132" s="16" t="s">
        <v>0</v>
      </c>
      <c r="G132" s="16" t="s">
        <v>0</v>
      </c>
      <c r="H132" s="17">
        <f>H133</f>
        <v>69393684.379999995</v>
      </c>
      <c r="I132" s="17">
        <f t="shared" ref="I132:J132" si="30">I133</f>
        <v>69393684.379999995</v>
      </c>
      <c r="J132" s="17">
        <f t="shared" si="30"/>
        <v>25683868.380000003</v>
      </c>
      <c r="K132" s="17">
        <f t="shared" si="17"/>
        <v>37.011824072281669</v>
      </c>
    </row>
    <row r="133" spans="1:11" ht="63.75" customHeight="1" x14ac:dyDescent="0.2">
      <c r="A133" s="14" t="s">
        <v>235</v>
      </c>
      <c r="B133" s="15" t="s">
        <v>74</v>
      </c>
      <c r="C133" s="15">
        <v>2</v>
      </c>
      <c r="D133" s="15" t="s">
        <v>101</v>
      </c>
      <c r="E133" s="15" t="s">
        <v>75</v>
      </c>
      <c r="F133" s="18" t="s">
        <v>0</v>
      </c>
      <c r="G133" s="18" t="s">
        <v>0</v>
      </c>
      <c r="H133" s="17">
        <f>H134+H139</f>
        <v>69393684.379999995</v>
      </c>
      <c r="I133" s="17">
        <f t="shared" ref="I133:J133" si="31">I134+I139</f>
        <v>69393684.379999995</v>
      </c>
      <c r="J133" s="17">
        <f t="shared" si="31"/>
        <v>25683868.380000003</v>
      </c>
      <c r="K133" s="17">
        <f t="shared" si="17"/>
        <v>37.011824072281669</v>
      </c>
    </row>
    <row r="134" spans="1:11" ht="75.75" customHeight="1" x14ac:dyDescent="0.2">
      <c r="A134" s="19" t="s">
        <v>104</v>
      </c>
      <c r="B134" s="13" t="s">
        <v>74</v>
      </c>
      <c r="C134" s="13">
        <v>2</v>
      </c>
      <c r="D134" s="13" t="s">
        <v>101</v>
      </c>
      <c r="E134" s="13" t="s">
        <v>75</v>
      </c>
      <c r="F134" s="13" t="s">
        <v>105</v>
      </c>
      <c r="G134" s="20" t="s">
        <v>0</v>
      </c>
      <c r="H134" s="5">
        <f>H135+H137</f>
        <v>26142996.379999999</v>
      </c>
      <c r="I134" s="5">
        <f t="shared" ref="I134:J134" si="32">I135+I137</f>
        <v>26142996.379999999</v>
      </c>
      <c r="J134" s="5">
        <f t="shared" si="32"/>
        <v>20453234.440000001</v>
      </c>
      <c r="K134" s="5">
        <f t="shared" si="17"/>
        <v>78.235999204923587</v>
      </c>
    </row>
    <row r="135" spans="1:11" ht="51.75" customHeight="1" x14ac:dyDescent="0.2">
      <c r="A135" s="19" t="s">
        <v>26</v>
      </c>
      <c r="B135" s="13" t="s">
        <v>74</v>
      </c>
      <c r="C135" s="13">
        <v>2</v>
      </c>
      <c r="D135" s="13" t="s">
        <v>101</v>
      </c>
      <c r="E135" s="13" t="s">
        <v>75</v>
      </c>
      <c r="F135" s="13" t="s">
        <v>105</v>
      </c>
      <c r="G135" s="13" t="s">
        <v>27</v>
      </c>
      <c r="H135" s="5">
        <f t="shared" ref="H135:J135" si="33">H136</f>
        <v>25692996.379999999</v>
      </c>
      <c r="I135" s="5">
        <f t="shared" si="33"/>
        <v>25692996.379999999</v>
      </c>
      <c r="J135" s="5">
        <f t="shared" si="33"/>
        <v>20003234.440000001</v>
      </c>
      <c r="K135" s="5">
        <f t="shared" si="17"/>
        <v>77.854813600374627</v>
      </c>
    </row>
    <row r="136" spans="1:11" ht="51.75" customHeight="1" x14ac:dyDescent="0.2">
      <c r="A136" s="19" t="s">
        <v>28</v>
      </c>
      <c r="B136" s="13" t="s">
        <v>74</v>
      </c>
      <c r="C136" s="13">
        <v>2</v>
      </c>
      <c r="D136" s="13" t="s">
        <v>101</v>
      </c>
      <c r="E136" s="13" t="s">
        <v>75</v>
      </c>
      <c r="F136" s="13" t="s">
        <v>105</v>
      </c>
      <c r="G136" s="13" t="s">
        <v>29</v>
      </c>
      <c r="H136" s="5">
        <v>25692996.379999999</v>
      </c>
      <c r="I136" s="5">
        <v>25692996.379999999</v>
      </c>
      <c r="J136" s="5">
        <v>20003234.440000001</v>
      </c>
      <c r="K136" s="5">
        <f t="shared" si="17"/>
        <v>77.854813600374627</v>
      </c>
    </row>
    <row r="137" spans="1:11" s="65" customFormat="1" ht="51.75" customHeight="1" x14ac:dyDescent="0.2">
      <c r="A137" s="52" t="s">
        <v>118</v>
      </c>
      <c r="B137" s="13" t="s">
        <v>74</v>
      </c>
      <c r="C137" s="13">
        <v>2</v>
      </c>
      <c r="D137" s="13" t="s">
        <v>101</v>
      </c>
      <c r="E137" s="13" t="s">
        <v>75</v>
      </c>
      <c r="F137" s="13" t="s">
        <v>105</v>
      </c>
      <c r="G137" s="13">
        <v>400</v>
      </c>
      <c r="H137" s="5">
        <f>H138</f>
        <v>450000</v>
      </c>
      <c r="I137" s="5">
        <f>I138</f>
        <v>450000</v>
      </c>
      <c r="J137" s="5">
        <f>J138</f>
        <v>450000</v>
      </c>
      <c r="K137" s="5">
        <f t="shared" si="17"/>
        <v>100</v>
      </c>
    </row>
    <row r="138" spans="1:11" s="65" customFormat="1" ht="51.75" customHeight="1" x14ac:dyDescent="0.2">
      <c r="A138" s="52" t="s">
        <v>120</v>
      </c>
      <c r="B138" s="13" t="s">
        <v>74</v>
      </c>
      <c r="C138" s="13">
        <v>2</v>
      </c>
      <c r="D138" s="13" t="s">
        <v>101</v>
      </c>
      <c r="E138" s="13" t="s">
        <v>75</v>
      </c>
      <c r="F138" s="13" t="s">
        <v>105</v>
      </c>
      <c r="G138" s="13">
        <v>410</v>
      </c>
      <c r="H138" s="5">
        <v>450000</v>
      </c>
      <c r="I138" s="5">
        <v>450000</v>
      </c>
      <c r="J138" s="5">
        <v>450000</v>
      </c>
      <c r="K138" s="5">
        <f t="shared" si="17"/>
        <v>100</v>
      </c>
    </row>
    <row r="139" spans="1:11" ht="81.75" customHeight="1" x14ac:dyDescent="0.2">
      <c r="A139" s="19" t="s">
        <v>106</v>
      </c>
      <c r="B139" s="13" t="s">
        <v>74</v>
      </c>
      <c r="C139" s="13">
        <v>2</v>
      </c>
      <c r="D139" s="13" t="s">
        <v>101</v>
      </c>
      <c r="E139" s="13" t="s">
        <v>75</v>
      </c>
      <c r="F139" s="13" t="s">
        <v>107</v>
      </c>
      <c r="G139" s="20" t="s">
        <v>0</v>
      </c>
      <c r="H139" s="21">
        <f t="shared" ref="H139:J140" si="34">H140</f>
        <v>43250688</v>
      </c>
      <c r="I139" s="21">
        <f t="shared" si="34"/>
        <v>43250688</v>
      </c>
      <c r="J139" s="21">
        <f t="shared" si="34"/>
        <v>5230633.9400000004</v>
      </c>
      <c r="K139" s="21">
        <f t="shared" si="17"/>
        <v>12.093758924713523</v>
      </c>
    </row>
    <row r="140" spans="1:11" ht="51.75" customHeight="1" x14ac:dyDescent="0.2">
      <c r="A140" s="19" t="s">
        <v>26</v>
      </c>
      <c r="B140" s="13" t="s">
        <v>74</v>
      </c>
      <c r="C140" s="13">
        <v>2</v>
      </c>
      <c r="D140" s="13" t="s">
        <v>101</v>
      </c>
      <c r="E140" s="13" t="s">
        <v>75</v>
      </c>
      <c r="F140" s="13" t="s">
        <v>107</v>
      </c>
      <c r="G140" s="13" t="s">
        <v>27</v>
      </c>
      <c r="H140" s="21">
        <f t="shared" si="34"/>
        <v>43250688</v>
      </c>
      <c r="I140" s="21">
        <f t="shared" si="34"/>
        <v>43250688</v>
      </c>
      <c r="J140" s="21">
        <f t="shared" si="34"/>
        <v>5230633.9400000004</v>
      </c>
      <c r="K140" s="21">
        <f t="shared" si="17"/>
        <v>12.093758924713523</v>
      </c>
    </row>
    <row r="141" spans="1:11" ht="72" customHeight="1" x14ac:dyDescent="0.2">
      <c r="A141" s="19" t="s">
        <v>28</v>
      </c>
      <c r="B141" s="13" t="s">
        <v>74</v>
      </c>
      <c r="C141" s="13">
        <v>2</v>
      </c>
      <c r="D141" s="13" t="s">
        <v>101</v>
      </c>
      <c r="E141" s="13" t="s">
        <v>75</v>
      </c>
      <c r="F141" s="13" t="s">
        <v>107</v>
      </c>
      <c r="G141" s="13" t="s">
        <v>29</v>
      </c>
      <c r="H141" s="5">
        <v>43250688</v>
      </c>
      <c r="I141" s="5">
        <v>43250688</v>
      </c>
      <c r="J141" s="5">
        <v>5230633.9400000004</v>
      </c>
      <c r="K141" s="5">
        <f t="shared" si="17"/>
        <v>12.093758924713523</v>
      </c>
    </row>
    <row r="142" spans="1:11" ht="115.5" customHeight="1" x14ac:dyDescent="0.2">
      <c r="A142" s="14" t="s">
        <v>256</v>
      </c>
      <c r="B142" s="15" t="s">
        <v>74</v>
      </c>
      <c r="C142" s="15">
        <v>2</v>
      </c>
      <c r="D142" s="15" t="s">
        <v>257</v>
      </c>
      <c r="E142" s="16" t="s">
        <v>0</v>
      </c>
      <c r="F142" s="16" t="s">
        <v>0</v>
      </c>
      <c r="G142" s="16" t="s">
        <v>0</v>
      </c>
      <c r="H142" s="17">
        <f>H143</f>
        <v>697635</v>
      </c>
      <c r="I142" s="17">
        <f>I143</f>
        <v>697635</v>
      </c>
      <c r="J142" s="17">
        <f>J143</f>
        <v>423993.68</v>
      </c>
      <c r="K142" s="17">
        <f t="shared" si="17"/>
        <v>60.775861302830279</v>
      </c>
    </row>
    <row r="143" spans="1:11" ht="71.25" customHeight="1" x14ac:dyDescent="0.2">
      <c r="A143" s="14" t="s">
        <v>235</v>
      </c>
      <c r="B143" s="15" t="s">
        <v>74</v>
      </c>
      <c r="C143" s="15">
        <v>2</v>
      </c>
      <c r="D143" s="15" t="s">
        <v>257</v>
      </c>
      <c r="E143" s="15" t="s">
        <v>75</v>
      </c>
      <c r="F143" s="18" t="s">
        <v>0</v>
      </c>
      <c r="G143" s="18" t="s">
        <v>0</v>
      </c>
      <c r="H143" s="17">
        <f>H144+H152+H149</f>
        <v>697635</v>
      </c>
      <c r="I143" s="17">
        <f t="shared" ref="I143:J143" si="35">I144+I152+I149</f>
        <v>697635</v>
      </c>
      <c r="J143" s="17">
        <f t="shared" si="35"/>
        <v>423993.68</v>
      </c>
      <c r="K143" s="17">
        <f t="shared" si="17"/>
        <v>60.775861302830279</v>
      </c>
    </row>
    <row r="144" spans="1:11" ht="120" customHeight="1" x14ac:dyDescent="0.2">
      <c r="A144" s="19" t="s">
        <v>108</v>
      </c>
      <c r="B144" s="13" t="s">
        <v>74</v>
      </c>
      <c r="C144" s="13">
        <v>2</v>
      </c>
      <c r="D144" s="13" t="s">
        <v>257</v>
      </c>
      <c r="E144" s="13" t="s">
        <v>75</v>
      </c>
      <c r="F144" s="13" t="s">
        <v>109</v>
      </c>
      <c r="G144" s="20" t="s">
        <v>0</v>
      </c>
      <c r="H144" s="5">
        <f>H145+H147</f>
        <v>391635</v>
      </c>
      <c r="I144" s="5">
        <f>I145+I147</f>
        <v>391635</v>
      </c>
      <c r="J144" s="5">
        <f>J145+J147</f>
        <v>243993.68</v>
      </c>
      <c r="K144" s="5">
        <f t="shared" si="17"/>
        <v>62.301295849451655</v>
      </c>
    </row>
    <row r="145" spans="1:11" ht="94.5" customHeight="1" x14ac:dyDescent="0.2">
      <c r="A145" s="19" t="s">
        <v>22</v>
      </c>
      <c r="B145" s="13" t="s">
        <v>74</v>
      </c>
      <c r="C145" s="13">
        <v>2</v>
      </c>
      <c r="D145" s="13" t="s">
        <v>257</v>
      </c>
      <c r="E145" s="13" t="s">
        <v>75</v>
      </c>
      <c r="F145" s="13" t="s">
        <v>109</v>
      </c>
      <c r="G145" s="13" t="s">
        <v>23</v>
      </c>
      <c r="H145" s="21">
        <v>321464</v>
      </c>
      <c r="I145" s="5">
        <f>I146</f>
        <v>321464</v>
      </c>
      <c r="J145" s="5">
        <f>J146</f>
        <v>243993.68</v>
      </c>
      <c r="K145" s="5">
        <f t="shared" si="17"/>
        <v>75.900778936366123</v>
      </c>
    </row>
    <row r="146" spans="1:11" ht="51.75" customHeight="1" x14ac:dyDescent="0.2">
      <c r="A146" s="19" t="s">
        <v>24</v>
      </c>
      <c r="B146" s="13" t="s">
        <v>74</v>
      </c>
      <c r="C146" s="13">
        <v>2</v>
      </c>
      <c r="D146" s="13" t="s">
        <v>257</v>
      </c>
      <c r="E146" s="13" t="s">
        <v>75</v>
      </c>
      <c r="F146" s="13" t="s">
        <v>109</v>
      </c>
      <c r="G146" s="13" t="s">
        <v>25</v>
      </c>
      <c r="H146" s="21">
        <v>321464</v>
      </c>
      <c r="I146" s="5">
        <v>321464</v>
      </c>
      <c r="J146" s="5">
        <v>243993.68</v>
      </c>
      <c r="K146" s="5">
        <f t="shared" si="17"/>
        <v>75.900778936366123</v>
      </c>
    </row>
    <row r="147" spans="1:11" ht="51.75" customHeight="1" x14ac:dyDescent="0.2">
      <c r="A147" s="19" t="s">
        <v>26</v>
      </c>
      <c r="B147" s="13" t="s">
        <v>74</v>
      </c>
      <c r="C147" s="13">
        <v>2</v>
      </c>
      <c r="D147" s="13" t="s">
        <v>257</v>
      </c>
      <c r="E147" s="13" t="s">
        <v>75</v>
      </c>
      <c r="F147" s="13" t="s">
        <v>109</v>
      </c>
      <c r="G147" s="13" t="s">
        <v>27</v>
      </c>
      <c r="H147" s="21">
        <v>70171</v>
      </c>
      <c r="I147" s="5">
        <f>I148</f>
        <v>70171</v>
      </c>
      <c r="J147" s="5">
        <f>J148</f>
        <v>0</v>
      </c>
      <c r="K147" s="5">
        <f t="shared" si="17"/>
        <v>0</v>
      </c>
    </row>
    <row r="148" spans="1:11" ht="51.75" customHeight="1" x14ac:dyDescent="0.2">
      <c r="A148" s="19" t="s">
        <v>28</v>
      </c>
      <c r="B148" s="13" t="s">
        <v>74</v>
      </c>
      <c r="C148" s="13">
        <v>2</v>
      </c>
      <c r="D148" s="13" t="s">
        <v>257</v>
      </c>
      <c r="E148" s="13" t="s">
        <v>75</v>
      </c>
      <c r="F148" s="13" t="s">
        <v>109</v>
      </c>
      <c r="G148" s="13" t="s">
        <v>29</v>
      </c>
      <c r="H148" s="21">
        <v>70171</v>
      </c>
      <c r="I148" s="5">
        <v>70171</v>
      </c>
      <c r="J148" s="5">
        <v>0</v>
      </c>
      <c r="K148" s="5">
        <f t="shared" si="17"/>
        <v>0</v>
      </c>
    </row>
    <row r="149" spans="1:11" s="65" customFormat="1" ht="51.75" customHeight="1" x14ac:dyDescent="0.2">
      <c r="A149" s="52" t="s">
        <v>311</v>
      </c>
      <c r="B149" s="13" t="s">
        <v>74</v>
      </c>
      <c r="C149" s="13">
        <v>2</v>
      </c>
      <c r="D149" s="13" t="s">
        <v>257</v>
      </c>
      <c r="E149" s="13" t="s">
        <v>75</v>
      </c>
      <c r="F149" s="13">
        <v>80951</v>
      </c>
      <c r="G149" s="13"/>
      <c r="H149" s="21">
        <f>H150</f>
        <v>180000</v>
      </c>
      <c r="I149" s="21">
        <f t="shared" ref="I149:J150" si="36">I150</f>
        <v>180000</v>
      </c>
      <c r="J149" s="21">
        <f t="shared" si="36"/>
        <v>180000</v>
      </c>
      <c r="K149" s="5">
        <f t="shared" si="17"/>
        <v>100</v>
      </c>
    </row>
    <row r="150" spans="1:11" s="65" customFormat="1" ht="51.75" customHeight="1" x14ac:dyDescent="0.2">
      <c r="A150" s="52" t="s">
        <v>26</v>
      </c>
      <c r="B150" s="13" t="s">
        <v>74</v>
      </c>
      <c r="C150" s="13">
        <v>2</v>
      </c>
      <c r="D150" s="13" t="s">
        <v>257</v>
      </c>
      <c r="E150" s="13" t="s">
        <v>75</v>
      </c>
      <c r="F150" s="13">
        <v>80951</v>
      </c>
      <c r="G150" s="13">
        <v>200</v>
      </c>
      <c r="H150" s="21">
        <f>H151</f>
        <v>180000</v>
      </c>
      <c r="I150" s="21">
        <f t="shared" si="36"/>
        <v>180000</v>
      </c>
      <c r="J150" s="21">
        <f t="shared" si="36"/>
        <v>180000</v>
      </c>
      <c r="K150" s="5">
        <f t="shared" si="17"/>
        <v>100</v>
      </c>
    </row>
    <row r="151" spans="1:11" s="65" customFormat="1" ht="51.75" customHeight="1" x14ac:dyDescent="0.2">
      <c r="A151" s="52" t="s">
        <v>28</v>
      </c>
      <c r="B151" s="13" t="s">
        <v>74</v>
      </c>
      <c r="C151" s="13">
        <v>2</v>
      </c>
      <c r="D151" s="13" t="s">
        <v>257</v>
      </c>
      <c r="E151" s="13" t="s">
        <v>75</v>
      </c>
      <c r="F151" s="13">
        <v>80951</v>
      </c>
      <c r="G151" s="13">
        <v>240</v>
      </c>
      <c r="H151" s="21">
        <v>180000</v>
      </c>
      <c r="I151" s="5">
        <v>180000</v>
      </c>
      <c r="J151" s="5">
        <v>180000</v>
      </c>
      <c r="K151" s="5">
        <f t="shared" si="17"/>
        <v>100</v>
      </c>
    </row>
    <row r="152" spans="1:11" ht="51.75" customHeight="1" x14ac:dyDescent="0.2">
      <c r="A152" s="19" t="s">
        <v>110</v>
      </c>
      <c r="B152" s="13" t="s">
        <v>74</v>
      </c>
      <c r="C152" s="13">
        <v>2</v>
      </c>
      <c r="D152" s="13" t="s">
        <v>257</v>
      </c>
      <c r="E152" s="13" t="s">
        <v>75</v>
      </c>
      <c r="F152" s="13" t="s">
        <v>111</v>
      </c>
      <c r="G152" s="20" t="s">
        <v>0</v>
      </c>
      <c r="H152" s="21">
        <v>126000</v>
      </c>
      <c r="I152" s="5">
        <f>I153</f>
        <v>126000</v>
      </c>
      <c r="J152" s="5">
        <f>J153</f>
        <v>0</v>
      </c>
      <c r="K152" s="5">
        <f t="shared" si="17"/>
        <v>0</v>
      </c>
    </row>
    <row r="153" spans="1:11" ht="51.75" customHeight="1" x14ac:dyDescent="0.2">
      <c r="A153" s="19" t="s">
        <v>26</v>
      </c>
      <c r="B153" s="13" t="s">
        <v>74</v>
      </c>
      <c r="C153" s="13">
        <v>2</v>
      </c>
      <c r="D153" s="13" t="s">
        <v>257</v>
      </c>
      <c r="E153" s="13" t="s">
        <v>75</v>
      </c>
      <c r="F153" s="13" t="s">
        <v>111</v>
      </c>
      <c r="G153" s="13" t="s">
        <v>27</v>
      </c>
      <c r="H153" s="21">
        <v>126000</v>
      </c>
      <c r="I153" s="5">
        <f>I154</f>
        <v>126000</v>
      </c>
      <c r="J153" s="5">
        <f>J154</f>
        <v>0</v>
      </c>
      <c r="K153" s="5">
        <f t="shared" si="17"/>
        <v>0</v>
      </c>
    </row>
    <row r="154" spans="1:11" ht="51.75" customHeight="1" x14ac:dyDescent="0.2">
      <c r="A154" s="19" t="s">
        <v>28</v>
      </c>
      <c r="B154" s="13" t="s">
        <v>74</v>
      </c>
      <c r="C154" s="13">
        <v>2</v>
      </c>
      <c r="D154" s="13" t="s">
        <v>257</v>
      </c>
      <c r="E154" s="13" t="s">
        <v>75</v>
      </c>
      <c r="F154" s="13" t="s">
        <v>111</v>
      </c>
      <c r="G154" s="13" t="s">
        <v>29</v>
      </c>
      <c r="H154" s="21">
        <v>126000</v>
      </c>
      <c r="I154" s="5">
        <v>126000</v>
      </c>
      <c r="J154" s="5">
        <v>0</v>
      </c>
      <c r="K154" s="5">
        <f t="shared" si="17"/>
        <v>0</v>
      </c>
    </row>
    <row r="155" spans="1:11" ht="103.5" customHeight="1" x14ac:dyDescent="0.2">
      <c r="A155" s="14" t="s">
        <v>112</v>
      </c>
      <c r="B155" s="15" t="s">
        <v>74</v>
      </c>
      <c r="C155" s="15">
        <v>2</v>
      </c>
      <c r="D155" s="15" t="s">
        <v>258</v>
      </c>
      <c r="E155" s="16" t="s">
        <v>0</v>
      </c>
      <c r="F155" s="16" t="s">
        <v>0</v>
      </c>
      <c r="G155" s="16" t="s">
        <v>0</v>
      </c>
      <c r="H155" s="17">
        <f t="shared" ref="H155:J158" si="37">H156</f>
        <v>405000</v>
      </c>
      <c r="I155" s="17">
        <f t="shared" si="37"/>
        <v>405000</v>
      </c>
      <c r="J155" s="17">
        <f t="shared" si="37"/>
        <v>221650.93</v>
      </c>
      <c r="K155" s="17">
        <f t="shared" si="17"/>
        <v>54.728624691358021</v>
      </c>
    </row>
    <row r="156" spans="1:11" ht="81" customHeight="1" x14ac:dyDescent="0.2">
      <c r="A156" s="14" t="s">
        <v>235</v>
      </c>
      <c r="B156" s="15" t="s">
        <v>74</v>
      </c>
      <c r="C156" s="15">
        <v>2</v>
      </c>
      <c r="D156" s="15" t="s">
        <v>258</v>
      </c>
      <c r="E156" s="15" t="s">
        <v>75</v>
      </c>
      <c r="F156" s="18" t="s">
        <v>0</v>
      </c>
      <c r="G156" s="18" t="s">
        <v>0</v>
      </c>
      <c r="H156" s="17">
        <f>H157</f>
        <v>405000</v>
      </c>
      <c r="I156" s="17">
        <f t="shared" si="37"/>
        <v>405000</v>
      </c>
      <c r="J156" s="17">
        <f t="shared" si="37"/>
        <v>221650.93</v>
      </c>
      <c r="K156" s="17">
        <f t="shared" si="17"/>
        <v>54.728624691358021</v>
      </c>
    </row>
    <row r="157" spans="1:11" ht="78.75" customHeight="1" x14ac:dyDescent="0.2">
      <c r="A157" s="19" t="s">
        <v>112</v>
      </c>
      <c r="B157" s="13" t="s">
        <v>74</v>
      </c>
      <c r="C157" s="13">
        <v>2</v>
      </c>
      <c r="D157" s="13" t="s">
        <v>258</v>
      </c>
      <c r="E157" s="13" t="s">
        <v>75</v>
      </c>
      <c r="F157" s="13" t="s">
        <v>113</v>
      </c>
      <c r="G157" s="20" t="s">
        <v>0</v>
      </c>
      <c r="H157" s="5">
        <f t="shared" ref="H157:I157" si="38">H158+H160</f>
        <v>405000</v>
      </c>
      <c r="I157" s="5">
        <f t="shared" si="38"/>
        <v>405000</v>
      </c>
      <c r="J157" s="5">
        <f>J158+J160</f>
        <v>221650.93</v>
      </c>
      <c r="K157" s="5">
        <f t="shared" si="17"/>
        <v>54.728624691358021</v>
      </c>
    </row>
    <row r="158" spans="1:11" ht="51.75" customHeight="1" x14ac:dyDescent="0.2">
      <c r="A158" s="19" t="s">
        <v>26</v>
      </c>
      <c r="B158" s="13" t="s">
        <v>74</v>
      </c>
      <c r="C158" s="13">
        <v>2</v>
      </c>
      <c r="D158" s="13" t="s">
        <v>258</v>
      </c>
      <c r="E158" s="13" t="s">
        <v>75</v>
      </c>
      <c r="F158" s="13" t="s">
        <v>113</v>
      </c>
      <c r="G158" s="13" t="s">
        <v>27</v>
      </c>
      <c r="H158" s="5">
        <f t="shared" si="37"/>
        <v>370000</v>
      </c>
      <c r="I158" s="5">
        <f t="shared" si="37"/>
        <v>370000</v>
      </c>
      <c r="J158" s="5">
        <f t="shared" si="37"/>
        <v>221138.69</v>
      </c>
      <c r="K158" s="5">
        <f t="shared" si="17"/>
        <v>59.767213513513518</v>
      </c>
    </row>
    <row r="159" spans="1:11" ht="51.75" customHeight="1" x14ac:dyDescent="0.2">
      <c r="A159" s="19" t="s">
        <v>28</v>
      </c>
      <c r="B159" s="13" t="s">
        <v>74</v>
      </c>
      <c r="C159" s="13">
        <v>2</v>
      </c>
      <c r="D159" s="13" t="s">
        <v>258</v>
      </c>
      <c r="E159" s="13" t="s">
        <v>75</v>
      </c>
      <c r="F159" s="13" t="s">
        <v>113</v>
      </c>
      <c r="G159" s="13" t="s">
        <v>29</v>
      </c>
      <c r="H159" s="21">
        <v>370000</v>
      </c>
      <c r="I159" s="5">
        <v>370000</v>
      </c>
      <c r="J159" s="5">
        <v>221138.69</v>
      </c>
      <c r="K159" s="5">
        <f t="shared" ref="K159:K232" si="39">J159/I159*100</f>
        <v>59.767213513513518</v>
      </c>
    </row>
    <row r="160" spans="1:11" s="54" customFormat="1" ht="32.25" customHeight="1" x14ac:dyDescent="0.2">
      <c r="A160" s="19" t="s">
        <v>33</v>
      </c>
      <c r="B160" s="13" t="s">
        <v>74</v>
      </c>
      <c r="C160" s="13">
        <v>2</v>
      </c>
      <c r="D160" s="13" t="s">
        <v>258</v>
      </c>
      <c r="E160" s="13" t="s">
        <v>75</v>
      </c>
      <c r="F160" s="13" t="s">
        <v>113</v>
      </c>
      <c r="G160" s="13">
        <v>800</v>
      </c>
      <c r="H160" s="21">
        <f>H161</f>
        <v>35000</v>
      </c>
      <c r="I160" s="5">
        <f>I161</f>
        <v>35000</v>
      </c>
      <c r="J160" s="5">
        <f>J161</f>
        <v>512.24</v>
      </c>
      <c r="K160" s="5">
        <f t="shared" si="39"/>
        <v>1.4635428571428573</v>
      </c>
    </row>
    <row r="161" spans="1:11" s="54" customFormat="1" ht="45" customHeight="1" x14ac:dyDescent="0.2">
      <c r="A161" s="19" t="s">
        <v>80</v>
      </c>
      <c r="B161" s="13" t="s">
        <v>74</v>
      </c>
      <c r="C161" s="13">
        <v>2</v>
      </c>
      <c r="D161" s="13" t="s">
        <v>258</v>
      </c>
      <c r="E161" s="13" t="s">
        <v>75</v>
      </c>
      <c r="F161" s="13" t="s">
        <v>113</v>
      </c>
      <c r="G161" s="13">
        <v>850</v>
      </c>
      <c r="H161" s="21">
        <v>35000</v>
      </c>
      <c r="I161" s="5">
        <v>35000</v>
      </c>
      <c r="J161" s="5">
        <v>512.24</v>
      </c>
      <c r="K161" s="5">
        <f t="shared" si="39"/>
        <v>1.4635428571428573</v>
      </c>
    </row>
    <row r="162" spans="1:11" ht="51.75" customHeight="1" x14ac:dyDescent="0.2">
      <c r="A162" s="14" t="s">
        <v>116</v>
      </c>
      <c r="B162" s="15" t="s">
        <v>74</v>
      </c>
      <c r="C162" s="15">
        <v>2</v>
      </c>
      <c r="D162" s="15" t="s">
        <v>130</v>
      </c>
      <c r="E162" s="16" t="s">
        <v>0</v>
      </c>
      <c r="F162" s="16" t="s">
        <v>0</v>
      </c>
      <c r="G162" s="16" t="s">
        <v>0</v>
      </c>
      <c r="H162" s="17">
        <f t="shared" ref="H162:J163" si="40">H163</f>
        <v>8748213</v>
      </c>
      <c r="I162" s="17">
        <f t="shared" si="40"/>
        <v>8748213</v>
      </c>
      <c r="J162" s="17">
        <f t="shared" si="40"/>
        <v>6302150.0700000003</v>
      </c>
      <c r="K162" s="17">
        <f t="shared" si="39"/>
        <v>72.039284708774247</v>
      </c>
    </row>
    <row r="163" spans="1:11" ht="86.25" customHeight="1" x14ac:dyDescent="0.2">
      <c r="A163" s="14" t="s">
        <v>235</v>
      </c>
      <c r="B163" s="15" t="s">
        <v>74</v>
      </c>
      <c r="C163" s="15">
        <v>2</v>
      </c>
      <c r="D163" s="15" t="s">
        <v>130</v>
      </c>
      <c r="E163" s="15" t="s">
        <v>75</v>
      </c>
      <c r="F163" s="18" t="s">
        <v>0</v>
      </c>
      <c r="G163" s="18" t="s">
        <v>0</v>
      </c>
      <c r="H163" s="17">
        <f t="shared" si="40"/>
        <v>8748213</v>
      </c>
      <c r="I163" s="17">
        <f t="shared" si="40"/>
        <v>8748213</v>
      </c>
      <c r="J163" s="17">
        <f t="shared" si="40"/>
        <v>6302150.0700000003</v>
      </c>
      <c r="K163" s="17">
        <f t="shared" si="39"/>
        <v>72.039284708774247</v>
      </c>
    </row>
    <row r="164" spans="1:11" ht="48.75" customHeight="1" x14ac:dyDescent="0.2">
      <c r="A164" s="19" t="s">
        <v>116</v>
      </c>
      <c r="B164" s="13" t="s">
        <v>74</v>
      </c>
      <c r="C164" s="13">
        <v>2</v>
      </c>
      <c r="D164" s="13" t="s">
        <v>130</v>
      </c>
      <c r="E164" s="13" t="s">
        <v>75</v>
      </c>
      <c r="F164" s="13" t="s">
        <v>117</v>
      </c>
      <c r="G164" s="20" t="s">
        <v>0</v>
      </c>
      <c r="H164" s="21">
        <f>H165+H167</f>
        <v>8748213</v>
      </c>
      <c r="I164" s="21">
        <f>I165+I167</f>
        <v>8748213</v>
      </c>
      <c r="J164" s="21">
        <f>J165+J167</f>
        <v>6302150.0700000003</v>
      </c>
      <c r="K164" s="5">
        <f t="shared" si="39"/>
        <v>72.039284708774247</v>
      </c>
    </row>
    <row r="165" spans="1:11" ht="51.75" customHeight="1" x14ac:dyDescent="0.2">
      <c r="A165" s="19" t="s">
        <v>26</v>
      </c>
      <c r="B165" s="13" t="s">
        <v>74</v>
      </c>
      <c r="C165" s="13">
        <v>2</v>
      </c>
      <c r="D165" s="13" t="s">
        <v>130</v>
      </c>
      <c r="E165" s="13" t="s">
        <v>75</v>
      </c>
      <c r="F165" s="13" t="s">
        <v>117</v>
      </c>
      <c r="G165" s="13" t="s">
        <v>27</v>
      </c>
      <c r="H165" s="21">
        <f>H166</f>
        <v>5935000</v>
      </c>
      <c r="I165" s="21">
        <f>I166</f>
        <v>5935000</v>
      </c>
      <c r="J165" s="21">
        <f>J166</f>
        <v>5236044.07</v>
      </c>
      <c r="K165" s="5">
        <f t="shared" si="39"/>
        <v>88.223151979780965</v>
      </c>
    </row>
    <row r="166" spans="1:11" ht="51.75" customHeight="1" x14ac:dyDescent="0.2">
      <c r="A166" s="19" t="s">
        <v>28</v>
      </c>
      <c r="B166" s="13" t="s">
        <v>74</v>
      </c>
      <c r="C166" s="13">
        <v>2</v>
      </c>
      <c r="D166" s="13" t="s">
        <v>130</v>
      </c>
      <c r="E166" s="13" t="s">
        <v>75</v>
      </c>
      <c r="F166" s="13" t="s">
        <v>117</v>
      </c>
      <c r="G166" s="13" t="s">
        <v>29</v>
      </c>
      <c r="H166" s="21">
        <v>5935000</v>
      </c>
      <c r="I166" s="21">
        <v>5935000</v>
      </c>
      <c r="J166" s="5">
        <v>5236044.07</v>
      </c>
      <c r="K166" s="5">
        <f t="shared" si="39"/>
        <v>88.223151979780965</v>
      </c>
    </row>
    <row r="167" spans="1:11" s="12" customFormat="1" ht="51.75" customHeight="1" x14ac:dyDescent="0.2">
      <c r="A167" s="19" t="s">
        <v>118</v>
      </c>
      <c r="B167" s="13" t="s">
        <v>74</v>
      </c>
      <c r="C167" s="13">
        <v>2</v>
      </c>
      <c r="D167" s="13" t="s">
        <v>130</v>
      </c>
      <c r="E167" s="13" t="s">
        <v>75</v>
      </c>
      <c r="F167" s="13" t="s">
        <v>117</v>
      </c>
      <c r="G167" s="13">
        <v>400</v>
      </c>
      <c r="H167" s="21">
        <f>H168</f>
        <v>2813213</v>
      </c>
      <c r="I167" s="21">
        <f>I168</f>
        <v>2813213</v>
      </c>
      <c r="J167" s="21">
        <f>J168</f>
        <v>1066106</v>
      </c>
      <c r="K167" s="5">
        <f t="shared" si="39"/>
        <v>37.896383956707155</v>
      </c>
    </row>
    <row r="168" spans="1:11" s="12" customFormat="1" ht="51.75" customHeight="1" x14ac:dyDescent="0.2">
      <c r="A168" s="19" t="s">
        <v>120</v>
      </c>
      <c r="B168" s="13" t="s">
        <v>74</v>
      </c>
      <c r="C168" s="13">
        <v>2</v>
      </c>
      <c r="D168" s="13" t="s">
        <v>130</v>
      </c>
      <c r="E168" s="13" t="s">
        <v>75</v>
      </c>
      <c r="F168" s="13" t="s">
        <v>117</v>
      </c>
      <c r="G168" s="13">
        <v>410</v>
      </c>
      <c r="H168" s="21">
        <v>2813213</v>
      </c>
      <c r="I168" s="21">
        <v>2813213</v>
      </c>
      <c r="J168" s="5">
        <v>1066106</v>
      </c>
      <c r="K168" s="5">
        <f t="shared" si="39"/>
        <v>37.896383956707155</v>
      </c>
    </row>
    <row r="169" spans="1:11" ht="51.75" customHeight="1" x14ac:dyDescent="0.2">
      <c r="A169" s="14" t="s">
        <v>122</v>
      </c>
      <c r="B169" s="15" t="s">
        <v>74</v>
      </c>
      <c r="C169" s="15">
        <v>2</v>
      </c>
      <c r="D169" s="15" t="s">
        <v>133</v>
      </c>
      <c r="E169" s="16" t="s">
        <v>0</v>
      </c>
      <c r="F169" s="16" t="s">
        <v>0</v>
      </c>
      <c r="G169" s="16" t="s">
        <v>0</v>
      </c>
      <c r="H169" s="17">
        <f t="shared" ref="H169:J172" si="41">H170</f>
        <v>26611346.620000001</v>
      </c>
      <c r="I169" s="17">
        <f t="shared" si="41"/>
        <v>30631738.43</v>
      </c>
      <c r="J169" s="17">
        <f t="shared" si="41"/>
        <v>553130.23</v>
      </c>
      <c r="K169" s="17">
        <f t="shared" si="39"/>
        <v>1.8057422084091619</v>
      </c>
    </row>
    <row r="170" spans="1:11" ht="78" customHeight="1" x14ac:dyDescent="0.2">
      <c r="A170" s="14" t="s">
        <v>235</v>
      </c>
      <c r="B170" s="15" t="s">
        <v>74</v>
      </c>
      <c r="C170" s="15">
        <v>2</v>
      </c>
      <c r="D170" s="15" t="s">
        <v>133</v>
      </c>
      <c r="E170" s="15">
        <v>901</v>
      </c>
      <c r="F170" s="18" t="s">
        <v>0</v>
      </c>
      <c r="G170" s="18" t="s">
        <v>0</v>
      </c>
      <c r="H170" s="17">
        <f t="shared" si="41"/>
        <v>26611346.620000001</v>
      </c>
      <c r="I170" s="17">
        <f t="shared" si="41"/>
        <v>30631738.43</v>
      </c>
      <c r="J170" s="17">
        <f t="shared" si="41"/>
        <v>553130.23</v>
      </c>
      <c r="K170" s="17">
        <f t="shared" si="39"/>
        <v>1.8057422084091619</v>
      </c>
    </row>
    <row r="171" spans="1:11" ht="51.75" customHeight="1" x14ac:dyDescent="0.2">
      <c r="A171" s="19" t="s">
        <v>122</v>
      </c>
      <c r="B171" s="13" t="s">
        <v>74</v>
      </c>
      <c r="C171" s="13">
        <v>2</v>
      </c>
      <c r="D171" s="13" t="s">
        <v>133</v>
      </c>
      <c r="E171" s="13" t="s">
        <v>75</v>
      </c>
      <c r="F171" s="13" t="s">
        <v>123</v>
      </c>
      <c r="G171" s="20" t="s">
        <v>0</v>
      </c>
      <c r="H171" s="21">
        <f t="shared" si="41"/>
        <v>26611346.620000001</v>
      </c>
      <c r="I171" s="21">
        <f t="shared" si="41"/>
        <v>30631738.43</v>
      </c>
      <c r="J171" s="21">
        <f t="shared" si="41"/>
        <v>553130.23</v>
      </c>
      <c r="K171" s="5">
        <f t="shared" si="39"/>
        <v>1.8057422084091619</v>
      </c>
    </row>
    <row r="172" spans="1:11" ht="67.5" customHeight="1" x14ac:dyDescent="0.2">
      <c r="A172" s="19" t="s">
        <v>118</v>
      </c>
      <c r="B172" s="13" t="s">
        <v>74</v>
      </c>
      <c r="C172" s="13">
        <v>2</v>
      </c>
      <c r="D172" s="13" t="s">
        <v>133</v>
      </c>
      <c r="E172" s="13" t="s">
        <v>75</v>
      </c>
      <c r="F172" s="13" t="s">
        <v>123</v>
      </c>
      <c r="G172" s="13" t="s">
        <v>119</v>
      </c>
      <c r="H172" s="21">
        <f t="shared" si="41"/>
        <v>26611346.620000001</v>
      </c>
      <c r="I172" s="21">
        <f t="shared" si="41"/>
        <v>30631738.43</v>
      </c>
      <c r="J172" s="21">
        <f t="shared" si="41"/>
        <v>553130.23</v>
      </c>
      <c r="K172" s="21">
        <f t="shared" si="39"/>
        <v>1.8057422084091619</v>
      </c>
    </row>
    <row r="173" spans="1:11" ht="27" customHeight="1" x14ac:dyDescent="0.2">
      <c r="A173" s="19" t="s">
        <v>120</v>
      </c>
      <c r="B173" s="13" t="s">
        <v>74</v>
      </c>
      <c r="C173" s="13">
        <v>2</v>
      </c>
      <c r="D173" s="13" t="s">
        <v>133</v>
      </c>
      <c r="E173" s="13" t="s">
        <v>75</v>
      </c>
      <c r="F173" s="13" t="s">
        <v>123</v>
      </c>
      <c r="G173" s="13" t="s">
        <v>121</v>
      </c>
      <c r="H173" s="21">
        <v>26611346.620000001</v>
      </c>
      <c r="I173" s="21">
        <v>30631738.43</v>
      </c>
      <c r="J173" s="21">
        <v>553130.23</v>
      </c>
      <c r="K173" s="21">
        <f t="shared" si="39"/>
        <v>1.8057422084091619</v>
      </c>
    </row>
    <row r="174" spans="1:11" ht="36" customHeight="1" x14ac:dyDescent="0.2">
      <c r="A174" s="14" t="s">
        <v>126</v>
      </c>
      <c r="B174" s="15" t="s">
        <v>74</v>
      </c>
      <c r="C174" s="15">
        <v>2</v>
      </c>
      <c r="D174" s="15" t="s">
        <v>136</v>
      </c>
      <c r="E174" s="16" t="s">
        <v>0</v>
      </c>
      <c r="F174" s="16" t="s">
        <v>0</v>
      </c>
      <c r="G174" s="16" t="s">
        <v>0</v>
      </c>
      <c r="H174" s="17">
        <f>H175</f>
        <v>26206057.300000001</v>
      </c>
      <c r="I174" s="17">
        <f t="shared" ref="I174:J174" si="42">I175</f>
        <v>26206057.300000001</v>
      </c>
      <c r="J174" s="17">
        <f t="shared" si="42"/>
        <v>17797682.490000002</v>
      </c>
      <c r="K174" s="17">
        <f t="shared" si="39"/>
        <v>67.914384396923396</v>
      </c>
    </row>
    <row r="175" spans="1:11" ht="75.75" customHeight="1" x14ac:dyDescent="0.2">
      <c r="A175" s="14" t="s">
        <v>235</v>
      </c>
      <c r="B175" s="15" t="s">
        <v>74</v>
      </c>
      <c r="C175" s="15">
        <v>2</v>
      </c>
      <c r="D175" s="15" t="s">
        <v>136</v>
      </c>
      <c r="E175" s="15" t="s">
        <v>75</v>
      </c>
      <c r="F175" s="18" t="s">
        <v>0</v>
      </c>
      <c r="G175" s="18" t="s">
        <v>0</v>
      </c>
      <c r="H175" s="17">
        <f>H185+H188+H176+H179+H182</f>
        <v>26206057.300000001</v>
      </c>
      <c r="I175" s="17">
        <f t="shared" ref="I175:J175" si="43">I185+I188+I176+I179+I182</f>
        <v>26206057.300000001</v>
      </c>
      <c r="J175" s="17">
        <f t="shared" si="43"/>
        <v>17797682.490000002</v>
      </c>
      <c r="K175" s="17">
        <f t="shared" si="39"/>
        <v>67.914384396923396</v>
      </c>
    </row>
    <row r="176" spans="1:11" s="65" customFormat="1" ht="97.5" customHeight="1" x14ac:dyDescent="0.2">
      <c r="A176" s="52" t="s">
        <v>312</v>
      </c>
      <c r="B176" s="13" t="s">
        <v>74</v>
      </c>
      <c r="C176" s="13">
        <v>2</v>
      </c>
      <c r="D176" s="13" t="s">
        <v>136</v>
      </c>
      <c r="E176" s="13" t="s">
        <v>75</v>
      </c>
      <c r="F176" s="13" t="s">
        <v>315</v>
      </c>
      <c r="G176" s="18"/>
      <c r="H176" s="21">
        <f>H177</f>
        <v>2500000</v>
      </c>
      <c r="I176" s="21">
        <f t="shared" ref="I176:J177" si="44">I177</f>
        <v>2500000</v>
      </c>
      <c r="J176" s="21">
        <f t="shared" si="44"/>
        <v>0</v>
      </c>
      <c r="K176" s="21">
        <f t="shared" si="39"/>
        <v>0</v>
      </c>
    </row>
    <row r="177" spans="1:11" s="65" customFormat="1" ht="69.75" customHeight="1" x14ac:dyDescent="0.2">
      <c r="A177" s="52" t="s">
        <v>26</v>
      </c>
      <c r="B177" s="13" t="s">
        <v>74</v>
      </c>
      <c r="C177" s="13">
        <v>2</v>
      </c>
      <c r="D177" s="13" t="s">
        <v>136</v>
      </c>
      <c r="E177" s="13" t="s">
        <v>75</v>
      </c>
      <c r="F177" s="13" t="s">
        <v>315</v>
      </c>
      <c r="G177" s="13">
        <v>200</v>
      </c>
      <c r="H177" s="21">
        <f>H178</f>
        <v>2500000</v>
      </c>
      <c r="I177" s="21">
        <f t="shared" si="44"/>
        <v>2500000</v>
      </c>
      <c r="J177" s="21">
        <f t="shared" si="44"/>
        <v>0</v>
      </c>
      <c r="K177" s="21">
        <f t="shared" si="39"/>
        <v>0</v>
      </c>
    </row>
    <row r="178" spans="1:11" s="65" customFormat="1" ht="75.75" customHeight="1" x14ac:dyDescent="0.2">
      <c r="A178" s="52" t="s">
        <v>28</v>
      </c>
      <c r="B178" s="13" t="s">
        <v>74</v>
      </c>
      <c r="C178" s="13">
        <v>2</v>
      </c>
      <c r="D178" s="13" t="s">
        <v>136</v>
      </c>
      <c r="E178" s="13" t="s">
        <v>75</v>
      </c>
      <c r="F178" s="13" t="s">
        <v>315</v>
      </c>
      <c r="G178" s="13">
        <v>240</v>
      </c>
      <c r="H178" s="21">
        <v>2500000</v>
      </c>
      <c r="I178" s="21">
        <v>2500000</v>
      </c>
      <c r="J178" s="21">
        <v>0</v>
      </c>
      <c r="K178" s="21">
        <f t="shared" si="39"/>
        <v>0</v>
      </c>
    </row>
    <row r="179" spans="1:11" s="65" customFormat="1" ht="100.5" customHeight="1" x14ac:dyDescent="0.2">
      <c r="A179" s="52" t="s">
        <v>313</v>
      </c>
      <c r="B179" s="13" t="s">
        <v>74</v>
      </c>
      <c r="C179" s="13">
        <v>2</v>
      </c>
      <c r="D179" s="13" t="s">
        <v>136</v>
      </c>
      <c r="E179" s="13" t="s">
        <v>75</v>
      </c>
      <c r="F179" s="13" t="s">
        <v>316</v>
      </c>
      <c r="G179" s="18"/>
      <c r="H179" s="21">
        <f>H180</f>
        <v>2500000</v>
      </c>
      <c r="I179" s="21">
        <f t="shared" ref="I179:I180" si="45">I180</f>
        <v>2500000</v>
      </c>
      <c r="J179" s="21">
        <f t="shared" ref="J179:J180" si="46">J180</f>
        <v>0</v>
      </c>
      <c r="K179" s="21">
        <f t="shared" ref="K179:K184" si="47">J179/I179*100</f>
        <v>0</v>
      </c>
    </row>
    <row r="180" spans="1:11" s="65" customFormat="1" ht="75.75" customHeight="1" x14ac:dyDescent="0.2">
      <c r="A180" s="52" t="s">
        <v>26</v>
      </c>
      <c r="B180" s="13" t="s">
        <v>74</v>
      </c>
      <c r="C180" s="13">
        <v>2</v>
      </c>
      <c r="D180" s="13" t="s">
        <v>136</v>
      </c>
      <c r="E180" s="13" t="s">
        <v>75</v>
      </c>
      <c r="F180" s="13" t="s">
        <v>316</v>
      </c>
      <c r="G180" s="13">
        <v>200</v>
      </c>
      <c r="H180" s="21">
        <f>H181</f>
        <v>2500000</v>
      </c>
      <c r="I180" s="21">
        <f t="shared" si="45"/>
        <v>2500000</v>
      </c>
      <c r="J180" s="21">
        <f t="shared" si="46"/>
        <v>0</v>
      </c>
      <c r="K180" s="21">
        <f t="shared" si="47"/>
        <v>0</v>
      </c>
    </row>
    <row r="181" spans="1:11" s="65" customFormat="1" ht="75.75" customHeight="1" x14ac:dyDescent="0.2">
      <c r="A181" s="52" t="s">
        <v>28</v>
      </c>
      <c r="B181" s="13" t="s">
        <v>74</v>
      </c>
      <c r="C181" s="13">
        <v>2</v>
      </c>
      <c r="D181" s="13" t="s">
        <v>136</v>
      </c>
      <c r="E181" s="13" t="s">
        <v>75</v>
      </c>
      <c r="F181" s="13" t="s">
        <v>316</v>
      </c>
      <c r="G181" s="13">
        <v>240</v>
      </c>
      <c r="H181" s="21">
        <v>2500000</v>
      </c>
      <c r="I181" s="21">
        <v>2500000</v>
      </c>
      <c r="J181" s="21">
        <v>0</v>
      </c>
      <c r="K181" s="21">
        <f t="shared" si="47"/>
        <v>0</v>
      </c>
    </row>
    <row r="182" spans="1:11" s="65" customFormat="1" ht="81" customHeight="1" x14ac:dyDescent="0.2">
      <c r="A182" s="52" t="s">
        <v>314</v>
      </c>
      <c r="B182" s="13" t="s">
        <v>74</v>
      </c>
      <c r="C182" s="13">
        <v>2</v>
      </c>
      <c r="D182" s="13" t="s">
        <v>136</v>
      </c>
      <c r="E182" s="13" t="s">
        <v>75</v>
      </c>
      <c r="F182" s="13" t="s">
        <v>317</v>
      </c>
      <c r="G182" s="18"/>
      <c r="H182" s="21">
        <f>H183</f>
        <v>999952.8</v>
      </c>
      <c r="I182" s="21">
        <f t="shared" ref="I182:J183" si="48">I183</f>
        <v>999952.8</v>
      </c>
      <c r="J182" s="21">
        <f t="shared" si="48"/>
        <v>0</v>
      </c>
      <c r="K182" s="21">
        <f t="shared" si="47"/>
        <v>0</v>
      </c>
    </row>
    <row r="183" spans="1:11" s="65" customFormat="1" ht="75.75" customHeight="1" x14ac:dyDescent="0.2">
      <c r="A183" s="52" t="s">
        <v>26</v>
      </c>
      <c r="B183" s="13" t="s">
        <v>74</v>
      </c>
      <c r="C183" s="13">
        <v>2</v>
      </c>
      <c r="D183" s="13" t="s">
        <v>136</v>
      </c>
      <c r="E183" s="13" t="s">
        <v>75</v>
      </c>
      <c r="F183" s="13" t="s">
        <v>317</v>
      </c>
      <c r="G183" s="13">
        <v>200</v>
      </c>
      <c r="H183" s="21">
        <f>H184</f>
        <v>999952.8</v>
      </c>
      <c r="I183" s="21">
        <f t="shared" si="48"/>
        <v>999952.8</v>
      </c>
      <c r="J183" s="21">
        <f t="shared" si="48"/>
        <v>0</v>
      </c>
      <c r="K183" s="21">
        <f t="shared" si="47"/>
        <v>0</v>
      </c>
    </row>
    <row r="184" spans="1:11" s="65" customFormat="1" ht="75.75" customHeight="1" x14ac:dyDescent="0.2">
      <c r="A184" s="52" t="s">
        <v>28</v>
      </c>
      <c r="B184" s="13" t="s">
        <v>74</v>
      </c>
      <c r="C184" s="13">
        <v>2</v>
      </c>
      <c r="D184" s="13" t="s">
        <v>136</v>
      </c>
      <c r="E184" s="13" t="s">
        <v>75</v>
      </c>
      <c r="F184" s="13" t="s">
        <v>317</v>
      </c>
      <c r="G184" s="13">
        <v>240</v>
      </c>
      <c r="H184" s="21">
        <v>999952.8</v>
      </c>
      <c r="I184" s="21">
        <v>999952.8</v>
      </c>
      <c r="J184" s="21">
        <v>0</v>
      </c>
      <c r="K184" s="21">
        <f t="shared" si="47"/>
        <v>0</v>
      </c>
    </row>
    <row r="185" spans="1:11" ht="50.25" customHeight="1" x14ac:dyDescent="0.2">
      <c r="A185" s="19" t="s">
        <v>124</v>
      </c>
      <c r="B185" s="13" t="s">
        <v>74</v>
      </c>
      <c r="C185" s="13">
        <v>2</v>
      </c>
      <c r="D185" s="13" t="s">
        <v>136</v>
      </c>
      <c r="E185" s="13" t="s">
        <v>75</v>
      </c>
      <c r="F185" s="13" t="s">
        <v>125</v>
      </c>
      <c r="G185" s="20" t="s">
        <v>0</v>
      </c>
      <c r="H185" s="21">
        <f t="shared" ref="H185:J186" si="49">H186</f>
        <v>7895974.1799999997</v>
      </c>
      <c r="I185" s="21">
        <f t="shared" si="49"/>
        <v>7895974.1799999997</v>
      </c>
      <c r="J185" s="21">
        <f t="shared" si="49"/>
        <v>6034207.4199999999</v>
      </c>
      <c r="K185" s="5">
        <f t="shared" si="39"/>
        <v>76.421316514487387</v>
      </c>
    </row>
    <row r="186" spans="1:11" ht="69" customHeight="1" x14ac:dyDescent="0.2">
      <c r="A186" s="19" t="s">
        <v>26</v>
      </c>
      <c r="B186" s="13" t="s">
        <v>74</v>
      </c>
      <c r="C186" s="13">
        <v>2</v>
      </c>
      <c r="D186" s="13" t="s">
        <v>136</v>
      </c>
      <c r="E186" s="13" t="s">
        <v>75</v>
      </c>
      <c r="F186" s="13" t="s">
        <v>125</v>
      </c>
      <c r="G186" s="13" t="s">
        <v>27</v>
      </c>
      <c r="H186" s="21">
        <f t="shared" si="49"/>
        <v>7895974.1799999997</v>
      </c>
      <c r="I186" s="21">
        <f t="shared" si="49"/>
        <v>7895974.1799999997</v>
      </c>
      <c r="J186" s="21">
        <f t="shared" si="49"/>
        <v>6034207.4199999999</v>
      </c>
      <c r="K186" s="21">
        <f t="shared" si="39"/>
        <v>76.421316514487387</v>
      </c>
    </row>
    <row r="187" spans="1:11" ht="51.75" customHeight="1" x14ac:dyDescent="0.2">
      <c r="A187" s="19" t="s">
        <v>28</v>
      </c>
      <c r="B187" s="13" t="s">
        <v>74</v>
      </c>
      <c r="C187" s="13">
        <v>2</v>
      </c>
      <c r="D187" s="13" t="s">
        <v>136</v>
      </c>
      <c r="E187" s="13" t="s">
        <v>75</v>
      </c>
      <c r="F187" s="13" t="s">
        <v>125</v>
      </c>
      <c r="G187" s="13" t="s">
        <v>29</v>
      </c>
      <c r="H187" s="21">
        <v>7895974.1799999997</v>
      </c>
      <c r="I187" s="21">
        <v>7895974.1799999997</v>
      </c>
      <c r="J187" s="21">
        <v>6034207.4199999999</v>
      </c>
      <c r="K187" s="21">
        <f t="shared" si="39"/>
        <v>76.421316514487387</v>
      </c>
    </row>
    <row r="188" spans="1:11" ht="33" customHeight="1" x14ac:dyDescent="0.2">
      <c r="A188" s="19" t="s">
        <v>126</v>
      </c>
      <c r="B188" s="13" t="s">
        <v>74</v>
      </c>
      <c r="C188" s="13">
        <v>2</v>
      </c>
      <c r="D188" s="13" t="s">
        <v>136</v>
      </c>
      <c r="E188" s="13" t="s">
        <v>75</v>
      </c>
      <c r="F188" s="13" t="s">
        <v>127</v>
      </c>
      <c r="G188" s="20" t="s">
        <v>0</v>
      </c>
      <c r="H188" s="21">
        <f t="shared" ref="H188:J189" si="50">H189</f>
        <v>12310130.32</v>
      </c>
      <c r="I188" s="21">
        <f t="shared" si="50"/>
        <v>12310130.32</v>
      </c>
      <c r="J188" s="21">
        <f t="shared" si="50"/>
        <v>11763475.07</v>
      </c>
      <c r="K188" s="5">
        <f t="shared" si="39"/>
        <v>95.559305744214086</v>
      </c>
    </row>
    <row r="189" spans="1:11" ht="51.75" customHeight="1" x14ac:dyDescent="0.2">
      <c r="A189" s="19" t="s">
        <v>26</v>
      </c>
      <c r="B189" s="13" t="s">
        <v>74</v>
      </c>
      <c r="C189" s="13">
        <v>2</v>
      </c>
      <c r="D189" s="13" t="s">
        <v>136</v>
      </c>
      <c r="E189" s="13" t="s">
        <v>75</v>
      </c>
      <c r="F189" s="13" t="s">
        <v>127</v>
      </c>
      <c r="G189" s="13" t="s">
        <v>27</v>
      </c>
      <c r="H189" s="21">
        <f t="shared" si="50"/>
        <v>12310130.32</v>
      </c>
      <c r="I189" s="21">
        <f t="shared" si="50"/>
        <v>12310130.32</v>
      </c>
      <c r="J189" s="21">
        <f t="shared" si="50"/>
        <v>11763475.07</v>
      </c>
      <c r="K189" s="5">
        <f t="shared" si="39"/>
        <v>95.559305744214086</v>
      </c>
    </row>
    <row r="190" spans="1:11" ht="51.75" customHeight="1" x14ac:dyDescent="0.2">
      <c r="A190" s="19" t="s">
        <v>28</v>
      </c>
      <c r="B190" s="13" t="s">
        <v>74</v>
      </c>
      <c r="C190" s="13">
        <v>2</v>
      </c>
      <c r="D190" s="13" t="s">
        <v>136</v>
      </c>
      <c r="E190" s="13" t="s">
        <v>75</v>
      </c>
      <c r="F190" s="13" t="s">
        <v>127</v>
      </c>
      <c r="G190" s="13" t="s">
        <v>29</v>
      </c>
      <c r="H190" s="21">
        <v>12310130.32</v>
      </c>
      <c r="I190" s="21">
        <v>12310130.32</v>
      </c>
      <c r="J190" s="5">
        <v>11763475.07</v>
      </c>
      <c r="K190" s="5">
        <f t="shared" si="39"/>
        <v>95.559305744214086</v>
      </c>
    </row>
    <row r="191" spans="1:11" ht="73.5" customHeight="1" x14ac:dyDescent="0.2">
      <c r="A191" s="14" t="s">
        <v>128</v>
      </c>
      <c r="B191" s="15" t="s">
        <v>74</v>
      </c>
      <c r="C191" s="15">
        <v>2</v>
      </c>
      <c r="D191" s="15" t="s">
        <v>259</v>
      </c>
      <c r="E191" s="16" t="s">
        <v>0</v>
      </c>
      <c r="F191" s="16" t="s">
        <v>0</v>
      </c>
      <c r="G191" s="16" t="s">
        <v>0</v>
      </c>
      <c r="H191" s="17">
        <f t="shared" ref="H191:J194" si="51">H192</f>
        <v>359114</v>
      </c>
      <c r="I191" s="17">
        <f t="shared" si="51"/>
        <v>359114</v>
      </c>
      <c r="J191" s="17">
        <f t="shared" si="51"/>
        <v>359114</v>
      </c>
      <c r="K191" s="17">
        <f t="shared" si="39"/>
        <v>100</v>
      </c>
    </row>
    <row r="192" spans="1:11" ht="71.25" customHeight="1" x14ac:dyDescent="0.2">
      <c r="A192" s="14" t="s">
        <v>235</v>
      </c>
      <c r="B192" s="15" t="s">
        <v>74</v>
      </c>
      <c r="C192" s="15">
        <v>2</v>
      </c>
      <c r="D192" s="15" t="s">
        <v>259</v>
      </c>
      <c r="E192" s="15" t="s">
        <v>75</v>
      </c>
      <c r="F192" s="18" t="s">
        <v>0</v>
      </c>
      <c r="G192" s="18" t="s">
        <v>0</v>
      </c>
      <c r="H192" s="17">
        <f t="shared" si="51"/>
        <v>359114</v>
      </c>
      <c r="I192" s="17">
        <f t="shared" si="51"/>
        <v>359114</v>
      </c>
      <c r="J192" s="17">
        <f t="shared" si="51"/>
        <v>359114</v>
      </c>
      <c r="K192" s="17">
        <f t="shared" si="39"/>
        <v>100</v>
      </c>
    </row>
    <row r="193" spans="1:11" ht="72.75" customHeight="1" x14ac:dyDescent="0.2">
      <c r="A193" s="19" t="s">
        <v>128</v>
      </c>
      <c r="B193" s="13" t="s">
        <v>74</v>
      </c>
      <c r="C193" s="13">
        <v>2</v>
      </c>
      <c r="D193" s="13" t="s">
        <v>259</v>
      </c>
      <c r="E193" s="13" t="s">
        <v>75</v>
      </c>
      <c r="F193" s="13" t="s">
        <v>129</v>
      </c>
      <c r="G193" s="20" t="s">
        <v>0</v>
      </c>
      <c r="H193" s="21">
        <f t="shared" si="51"/>
        <v>359114</v>
      </c>
      <c r="I193" s="21">
        <f t="shared" si="51"/>
        <v>359114</v>
      </c>
      <c r="J193" s="5">
        <f t="shared" si="51"/>
        <v>359114</v>
      </c>
      <c r="K193" s="5">
        <f t="shared" si="39"/>
        <v>100</v>
      </c>
    </row>
    <row r="194" spans="1:11" ht="51.75" customHeight="1" x14ac:dyDescent="0.2">
      <c r="A194" s="19" t="s">
        <v>26</v>
      </c>
      <c r="B194" s="13" t="s">
        <v>74</v>
      </c>
      <c r="C194" s="13">
        <v>2</v>
      </c>
      <c r="D194" s="13" t="s">
        <v>259</v>
      </c>
      <c r="E194" s="13" t="s">
        <v>75</v>
      </c>
      <c r="F194" s="13" t="s">
        <v>129</v>
      </c>
      <c r="G194" s="13" t="s">
        <v>27</v>
      </c>
      <c r="H194" s="21">
        <f t="shared" si="51"/>
        <v>359114</v>
      </c>
      <c r="I194" s="21">
        <f t="shared" si="51"/>
        <v>359114</v>
      </c>
      <c r="J194" s="5">
        <f t="shared" si="51"/>
        <v>359114</v>
      </c>
      <c r="K194" s="5">
        <f t="shared" si="39"/>
        <v>100</v>
      </c>
    </row>
    <row r="195" spans="1:11" ht="51.75" customHeight="1" x14ac:dyDescent="0.2">
      <c r="A195" s="19" t="s">
        <v>28</v>
      </c>
      <c r="B195" s="13" t="s">
        <v>74</v>
      </c>
      <c r="C195" s="13">
        <v>2</v>
      </c>
      <c r="D195" s="13" t="s">
        <v>259</v>
      </c>
      <c r="E195" s="13" t="s">
        <v>75</v>
      </c>
      <c r="F195" s="13" t="s">
        <v>129</v>
      </c>
      <c r="G195" s="13" t="s">
        <v>29</v>
      </c>
      <c r="H195" s="21">
        <v>359114</v>
      </c>
      <c r="I195" s="21">
        <v>359114</v>
      </c>
      <c r="J195" s="5">
        <v>359114</v>
      </c>
      <c r="K195" s="5">
        <f t="shared" si="39"/>
        <v>100</v>
      </c>
    </row>
    <row r="196" spans="1:11" ht="168" customHeight="1" x14ac:dyDescent="0.2">
      <c r="A196" s="14" t="s">
        <v>260</v>
      </c>
      <c r="B196" s="15" t="s">
        <v>74</v>
      </c>
      <c r="C196" s="15">
        <v>2</v>
      </c>
      <c r="D196" s="15" t="s">
        <v>139</v>
      </c>
      <c r="E196" s="16" t="s">
        <v>0</v>
      </c>
      <c r="F196" s="16" t="s">
        <v>0</v>
      </c>
      <c r="G196" s="16" t="s">
        <v>0</v>
      </c>
      <c r="H196" s="17">
        <f t="shared" ref="H196:J199" si="52">H197</f>
        <v>7995046.6500000004</v>
      </c>
      <c r="I196" s="17">
        <f t="shared" si="52"/>
        <v>7995046.6500000004</v>
      </c>
      <c r="J196" s="17">
        <f t="shared" si="52"/>
        <v>7963873.9500000002</v>
      </c>
      <c r="K196" s="17">
        <f t="shared" si="39"/>
        <v>99.610099836002831</v>
      </c>
    </row>
    <row r="197" spans="1:11" ht="74.25" customHeight="1" x14ac:dyDescent="0.2">
      <c r="A197" s="14" t="s">
        <v>235</v>
      </c>
      <c r="B197" s="15" t="s">
        <v>74</v>
      </c>
      <c r="C197" s="15">
        <v>2</v>
      </c>
      <c r="D197" s="15" t="s">
        <v>139</v>
      </c>
      <c r="E197" s="15" t="s">
        <v>75</v>
      </c>
      <c r="F197" s="18" t="s">
        <v>0</v>
      </c>
      <c r="G197" s="18" t="s">
        <v>0</v>
      </c>
      <c r="H197" s="17">
        <f t="shared" si="52"/>
        <v>7995046.6500000004</v>
      </c>
      <c r="I197" s="17">
        <f t="shared" si="52"/>
        <v>7995046.6500000004</v>
      </c>
      <c r="J197" s="17">
        <f t="shared" si="52"/>
        <v>7963873.9500000002</v>
      </c>
      <c r="K197" s="17">
        <f t="shared" si="39"/>
        <v>99.610099836002831</v>
      </c>
    </row>
    <row r="198" spans="1:11" ht="120.75" customHeight="1" x14ac:dyDescent="0.2">
      <c r="A198" s="19" t="s">
        <v>260</v>
      </c>
      <c r="B198" s="13" t="s">
        <v>74</v>
      </c>
      <c r="C198" s="13">
        <v>2</v>
      </c>
      <c r="D198" s="13" t="s">
        <v>139</v>
      </c>
      <c r="E198" s="13" t="s">
        <v>75</v>
      </c>
      <c r="F198" s="13" t="s">
        <v>140</v>
      </c>
      <c r="G198" s="20" t="s">
        <v>0</v>
      </c>
      <c r="H198" s="21">
        <f t="shared" si="52"/>
        <v>7995046.6500000004</v>
      </c>
      <c r="I198" s="21">
        <f t="shared" si="52"/>
        <v>7995046.6500000004</v>
      </c>
      <c r="J198" s="21">
        <f t="shared" si="52"/>
        <v>7963873.9500000002</v>
      </c>
      <c r="K198" s="21">
        <f t="shared" si="39"/>
        <v>99.610099836002831</v>
      </c>
    </row>
    <row r="199" spans="1:11" ht="51.75" customHeight="1" x14ac:dyDescent="0.2">
      <c r="A199" s="19" t="s">
        <v>26</v>
      </c>
      <c r="B199" s="13" t="s">
        <v>74</v>
      </c>
      <c r="C199" s="13" t="s">
        <v>17</v>
      </c>
      <c r="D199" s="13" t="s">
        <v>139</v>
      </c>
      <c r="E199" s="13" t="s">
        <v>75</v>
      </c>
      <c r="F199" s="13" t="s">
        <v>140</v>
      </c>
      <c r="G199" s="13" t="s">
        <v>27</v>
      </c>
      <c r="H199" s="21">
        <f t="shared" si="52"/>
        <v>7995046.6500000004</v>
      </c>
      <c r="I199" s="21">
        <f t="shared" si="52"/>
        <v>7995046.6500000004</v>
      </c>
      <c r="J199" s="21">
        <f t="shared" si="52"/>
        <v>7963873.9500000002</v>
      </c>
      <c r="K199" s="21">
        <f t="shared" si="39"/>
        <v>99.610099836002831</v>
      </c>
    </row>
    <row r="200" spans="1:11" ht="51.75" customHeight="1" x14ac:dyDescent="0.2">
      <c r="A200" s="19" t="s">
        <v>28</v>
      </c>
      <c r="B200" s="13" t="s">
        <v>74</v>
      </c>
      <c r="C200" s="13">
        <v>2</v>
      </c>
      <c r="D200" s="13" t="s">
        <v>139</v>
      </c>
      <c r="E200" s="13" t="s">
        <v>75</v>
      </c>
      <c r="F200" s="13" t="s">
        <v>140</v>
      </c>
      <c r="G200" s="13" t="s">
        <v>29</v>
      </c>
      <c r="H200" s="21">
        <v>7995046.6500000004</v>
      </c>
      <c r="I200" s="21">
        <v>7995046.6500000004</v>
      </c>
      <c r="J200" s="5">
        <v>7963873.9500000002</v>
      </c>
      <c r="K200" s="5">
        <f t="shared" si="39"/>
        <v>99.610099836002831</v>
      </c>
    </row>
    <row r="201" spans="1:11" ht="39.75" customHeight="1" x14ac:dyDescent="0.2">
      <c r="A201" s="27" t="s">
        <v>292</v>
      </c>
      <c r="B201" s="28" t="s">
        <v>74</v>
      </c>
      <c r="C201" s="28">
        <v>2</v>
      </c>
      <c r="D201" s="28" t="s">
        <v>293</v>
      </c>
      <c r="E201" s="29" t="s">
        <v>0</v>
      </c>
      <c r="F201" s="29" t="s">
        <v>0</v>
      </c>
      <c r="G201" s="29" t="s">
        <v>0</v>
      </c>
      <c r="H201" s="41">
        <f>H202</f>
        <v>1500000</v>
      </c>
      <c r="I201" s="41">
        <v>1500000</v>
      </c>
      <c r="J201" s="17">
        <f>J202</f>
        <v>989723</v>
      </c>
      <c r="K201" s="17">
        <f t="shared" si="39"/>
        <v>65.981533333333331</v>
      </c>
    </row>
    <row r="202" spans="1:11" ht="60.75" customHeight="1" x14ac:dyDescent="0.2">
      <c r="A202" s="27" t="s">
        <v>294</v>
      </c>
      <c r="B202" s="28" t="s">
        <v>74</v>
      </c>
      <c r="C202" s="28">
        <v>2</v>
      </c>
      <c r="D202" s="28" t="s">
        <v>293</v>
      </c>
      <c r="E202" s="28" t="s">
        <v>75</v>
      </c>
      <c r="F202" s="30" t="s">
        <v>0</v>
      </c>
      <c r="G202" s="30" t="s">
        <v>0</v>
      </c>
      <c r="H202" s="41">
        <f>H203</f>
        <v>1500000</v>
      </c>
      <c r="I202" s="41">
        <v>1500000</v>
      </c>
      <c r="J202" s="17">
        <f>J203</f>
        <v>989723</v>
      </c>
      <c r="K202" s="17">
        <f t="shared" si="39"/>
        <v>65.981533333333331</v>
      </c>
    </row>
    <row r="203" spans="1:11" ht="53.25" customHeight="1" x14ac:dyDescent="0.2">
      <c r="A203" s="31" t="s">
        <v>292</v>
      </c>
      <c r="B203" s="26" t="s">
        <v>74</v>
      </c>
      <c r="C203" s="26">
        <v>2</v>
      </c>
      <c r="D203" s="26" t="s">
        <v>293</v>
      </c>
      <c r="E203" s="26" t="s">
        <v>75</v>
      </c>
      <c r="F203" s="26" t="s">
        <v>295</v>
      </c>
      <c r="G203" s="32" t="s">
        <v>0</v>
      </c>
      <c r="H203" s="44">
        <f>H204+H206</f>
        <v>1500000</v>
      </c>
      <c r="I203" s="64">
        <f t="shared" ref="I203:J203" si="53">I204+I206</f>
        <v>1500000</v>
      </c>
      <c r="J203" s="64">
        <f t="shared" si="53"/>
        <v>989723</v>
      </c>
      <c r="K203" s="5">
        <f t="shared" si="39"/>
        <v>65.981533333333331</v>
      </c>
    </row>
    <row r="204" spans="1:11" ht="51.75" customHeight="1" x14ac:dyDescent="0.2">
      <c r="A204" s="31" t="s">
        <v>26</v>
      </c>
      <c r="B204" s="26" t="s">
        <v>74</v>
      </c>
      <c r="C204" s="26">
        <v>2</v>
      </c>
      <c r="D204" s="26" t="s">
        <v>293</v>
      </c>
      <c r="E204" s="26" t="s">
        <v>75</v>
      </c>
      <c r="F204" s="26" t="s">
        <v>295</v>
      </c>
      <c r="G204" s="26" t="s">
        <v>27</v>
      </c>
      <c r="H204" s="44">
        <f>H205</f>
        <v>1229277</v>
      </c>
      <c r="I204" s="44">
        <f>I205</f>
        <v>1229277</v>
      </c>
      <c r="J204" s="5">
        <f>J205</f>
        <v>719000</v>
      </c>
      <c r="K204" s="5">
        <f t="shared" si="39"/>
        <v>58.489665063285166</v>
      </c>
    </row>
    <row r="205" spans="1:11" ht="62.25" customHeight="1" x14ac:dyDescent="0.2">
      <c r="A205" s="31" t="s">
        <v>28</v>
      </c>
      <c r="B205" s="26" t="s">
        <v>74</v>
      </c>
      <c r="C205" s="26">
        <v>2</v>
      </c>
      <c r="D205" s="26" t="s">
        <v>293</v>
      </c>
      <c r="E205" s="26" t="s">
        <v>75</v>
      </c>
      <c r="F205" s="26" t="s">
        <v>295</v>
      </c>
      <c r="G205" s="26" t="s">
        <v>29</v>
      </c>
      <c r="H205" s="44">
        <v>1229277</v>
      </c>
      <c r="I205" s="44">
        <v>1229277</v>
      </c>
      <c r="J205" s="5">
        <v>719000</v>
      </c>
      <c r="K205" s="5">
        <f t="shared" si="39"/>
        <v>58.489665063285166</v>
      </c>
    </row>
    <row r="206" spans="1:11" s="54" customFormat="1" ht="37.5" customHeight="1" x14ac:dyDescent="0.2">
      <c r="A206" s="19" t="s">
        <v>33</v>
      </c>
      <c r="B206" s="56" t="s">
        <v>74</v>
      </c>
      <c r="C206" s="56">
        <v>2</v>
      </c>
      <c r="D206" s="56" t="s">
        <v>293</v>
      </c>
      <c r="E206" s="56" t="s">
        <v>75</v>
      </c>
      <c r="F206" s="56" t="s">
        <v>295</v>
      </c>
      <c r="G206" s="56">
        <v>800</v>
      </c>
      <c r="H206" s="64">
        <f>H207</f>
        <v>270723</v>
      </c>
      <c r="I206" s="64">
        <f t="shared" ref="I206:J206" si="54">I207</f>
        <v>270723</v>
      </c>
      <c r="J206" s="64">
        <f t="shared" si="54"/>
        <v>270723</v>
      </c>
      <c r="K206" s="5">
        <f t="shared" si="39"/>
        <v>100</v>
      </c>
    </row>
    <row r="207" spans="1:11" s="54" customFormat="1" ht="39" customHeight="1" x14ac:dyDescent="0.2">
      <c r="A207" s="19" t="s">
        <v>80</v>
      </c>
      <c r="B207" s="56" t="s">
        <v>74</v>
      </c>
      <c r="C207" s="56">
        <v>2</v>
      </c>
      <c r="D207" s="56" t="s">
        <v>293</v>
      </c>
      <c r="E207" s="56" t="s">
        <v>75</v>
      </c>
      <c r="F207" s="56" t="s">
        <v>295</v>
      </c>
      <c r="G207" s="56">
        <v>850</v>
      </c>
      <c r="H207" s="64">
        <v>270723</v>
      </c>
      <c r="I207" s="64">
        <v>270723</v>
      </c>
      <c r="J207" s="5">
        <v>270723</v>
      </c>
      <c r="K207" s="5">
        <f t="shared" si="39"/>
        <v>100</v>
      </c>
    </row>
    <row r="208" spans="1:11" ht="96.75" customHeight="1" x14ac:dyDescent="0.2">
      <c r="A208" s="50" t="s">
        <v>141</v>
      </c>
      <c r="B208" s="47" t="s">
        <v>74</v>
      </c>
      <c r="C208" s="47" t="s">
        <v>11</v>
      </c>
      <c r="D208" s="13"/>
      <c r="E208" s="13"/>
      <c r="F208" s="13"/>
      <c r="G208" s="13"/>
      <c r="H208" s="17">
        <f>H209+H214+H219+H224+H229+H234+H239+H245</f>
        <v>34037948.899999999</v>
      </c>
      <c r="I208" s="17">
        <f>I209+I214+I219+I224+I229+I234+I239+I245</f>
        <v>34037948.899999999</v>
      </c>
      <c r="J208" s="17">
        <f>J209+J214+J219+J224+J229+J234+J239+J245</f>
        <v>15229142.779999999</v>
      </c>
      <c r="K208" s="17">
        <f t="shared" si="39"/>
        <v>44.741658273069447</v>
      </c>
    </row>
    <row r="209" spans="1:11" ht="51.75" customHeight="1" x14ac:dyDescent="0.2">
      <c r="A209" s="14" t="s">
        <v>261</v>
      </c>
      <c r="B209" s="15" t="s">
        <v>74</v>
      </c>
      <c r="C209" s="15">
        <v>3</v>
      </c>
      <c r="D209" s="15" t="s">
        <v>262</v>
      </c>
      <c r="E209" s="16" t="s">
        <v>0</v>
      </c>
      <c r="F209" s="16" t="s">
        <v>0</v>
      </c>
      <c r="G209" s="16" t="s">
        <v>0</v>
      </c>
      <c r="H209" s="17">
        <v>36000</v>
      </c>
      <c r="I209" s="17">
        <v>36000</v>
      </c>
      <c r="J209" s="17">
        <f>J210</f>
        <v>10200</v>
      </c>
      <c r="K209" s="17">
        <f t="shared" si="39"/>
        <v>28.333333333333332</v>
      </c>
    </row>
    <row r="210" spans="1:11" ht="75" customHeight="1" x14ac:dyDescent="0.2">
      <c r="A210" s="14" t="s">
        <v>235</v>
      </c>
      <c r="B210" s="15" t="s">
        <v>74</v>
      </c>
      <c r="C210" s="15">
        <v>3</v>
      </c>
      <c r="D210" s="15" t="s">
        <v>262</v>
      </c>
      <c r="E210" s="15" t="s">
        <v>75</v>
      </c>
      <c r="F210" s="18" t="s">
        <v>0</v>
      </c>
      <c r="G210" s="18" t="s">
        <v>0</v>
      </c>
      <c r="H210" s="17">
        <v>36000</v>
      </c>
      <c r="I210" s="17">
        <v>36000</v>
      </c>
      <c r="J210" s="5">
        <f>J211</f>
        <v>10200</v>
      </c>
      <c r="K210" s="5">
        <f t="shared" si="39"/>
        <v>28.333333333333332</v>
      </c>
    </row>
    <row r="211" spans="1:11" ht="51.75" customHeight="1" x14ac:dyDescent="0.2">
      <c r="A211" s="19" t="s">
        <v>261</v>
      </c>
      <c r="B211" s="13" t="s">
        <v>74</v>
      </c>
      <c r="C211" s="13">
        <v>3</v>
      </c>
      <c r="D211" s="13" t="s">
        <v>262</v>
      </c>
      <c r="E211" s="13" t="s">
        <v>75</v>
      </c>
      <c r="F211" s="13" t="s">
        <v>263</v>
      </c>
      <c r="G211" s="20" t="s">
        <v>0</v>
      </c>
      <c r="H211" s="21">
        <v>36000</v>
      </c>
      <c r="I211" s="21">
        <v>36000</v>
      </c>
      <c r="J211" s="5">
        <f>J212</f>
        <v>10200</v>
      </c>
      <c r="K211" s="5">
        <f t="shared" si="39"/>
        <v>28.333333333333332</v>
      </c>
    </row>
    <row r="212" spans="1:11" ht="51.75" customHeight="1" x14ac:dyDescent="0.2">
      <c r="A212" s="19" t="s">
        <v>26</v>
      </c>
      <c r="B212" s="13" t="s">
        <v>74</v>
      </c>
      <c r="C212" s="13">
        <v>3</v>
      </c>
      <c r="D212" s="13" t="s">
        <v>262</v>
      </c>
      <c r="E212" s="13" t="s">
        <v>75</v>
      </c>
      <c r="F212" s="13" t="s">
        <v>263</v>
      </c>
      <c r="G212" s="13" t="s">
        <v>27</v>
      </c>
      <c r="H212" s="21">
        <v>36000</v>
      </c>
      <c r="I212" s="21">
        <v>36000</v>
      </c>
      <c r="J212" s="5">
        <f>J213</f>
        <v>10200</v>
      </c>
      <c r="K212" s="5">
        <f t="shared" si="39"/>
        <v>28.333333333333332</v>
      </c>
    </row>
    <row r="213" spans="1:11" ht="78" customHeight="1" x14ac:dyDescent="0.2">
      <c r="A213" s="19" t="s">
        <v>28</v>
      </c>
      <c r="B213" s="13" t="s">
        <v>74</v>
      </c>
      <c r="C213" s="13">
        <v>3</v>
      </c>
      <c r="D213" s="13" t="s">
        <v>262</v>
      </c>
      <c r="E213" s="13" t="s">
        <v>75</v>
      </c>
      <c r="F213" s="13" t="s">
        <v>263</v>
      </c>
      <c r="G213" s="13" t="s">
        <v>29</v>
      </c>
      <c r="H213" s="21">
        <v>36000</v>
      </c>
      <c r="I213" s="21">
        <v>36000</v>
      </c>
      <c r="J213" s="21">
        <v>10200</v>
      </c>
      <c r="K213" s="21">
        <f t="shared" si="39"/>
        <v>28.333333333333332</v>
      </c>
    </row>
    <row r="214" spans="1:11" ht="51.75" customHeight="1" x14ac:dyDescent="0.2">
      <c r="A214" s="14" t="s">
        <v>142</v>
      </c>
      <c r="B214" s="15" t="s">
        <v>74</v>
      </c>
      <c r="C214" s="15">
        <v>3</v>
      </c>
      <c r="D214" s="15" t="s">
        <v>264</v>
      </c>
      <c r="E214" s="16" t="s">
        <v>0</v>
      </c>
      <c r="F214" s="16" t="s">
        <v>0</v>
      </c>
      <c r="G214" s="16" t="s">
        <v>0</v>
      </c>
      <c r="H214" s="17">
        <v>4812000</v>
      </c>
      <c r="I214" s="17">
        <f t="shared" ref="I214:J217" si="55">I215</f>
        <v>4812000</v>
      </c>
      <c r="J214" s="17">
        <f t="shared" si="55"/>
        <v>3548725.2</v>
      </c>
      <c r="K214" s="17">
        <f t="shared" si="39"/>
        <v>73.747406483790527</v>
      </c>
    </row>
    <row r="215" spans="1:11" ht="60" customHeight="1" x14ac:dyDescent="0.2">
      <c r="A215" s="14" t="s">
        <v>235</v>
      </c>
      <c r="B215" s="15" t="s">
        <v>74</v>
      </c>
      <c r="C215" s="15">
        <v>3</v>
      </c>
      <c r="D215" s="15" t="s">
        <v>264</v>
      </c>
      <c r="E215" s="15" t="s">
        <v>75</v>
      </c>
      <c r="F215" s="18" t="s">
        <v>0</v>
      </c>
      <c r="G215" s="18" t="s">
        <v>0</v>
      </c>
      <c r="H215" s="17">
        <v>4812000</v>
      </c>
      <c r="I215" s="17">
        <f t="shared" si="55"/>
        <v>4812000</v>
      </c>
      <c r="J215" s="17">
        <f t="shared" si="55"/>
        <v>3548725.2</v>
      </c>
      <c r="K215" s="5">
        <f t="shared" si="39"/>
        <v>73.747406483790527</v>
      </c>
    </row>
    <row r="216" spans="1:11" ht="51.75" customHeight="1" x14ac:dyDescent="0.2">
      <c r="A216" s="19" t="s">
        <v>142</v>
      </c>
      <c r="B216" s="13" t="s">
        <v>74</v>
      </c>
      <c r="C216" s="13">
        <v>3</v>
      </c>
      <c r="D216" s="13" t="s">
        <v>264</v>
      </c>
      <c r="E216" s="13" t="s">
        <v>75</v>
      </c>
      <c r="F216" s="13" t="s">
        <v>143</v>
      </c>
      <c r="G216" s="20" t="s">
        <v>0</v>
      </c>
      <c r="H216" s="21">
        <v>4812000</v>
      </c>
      <c r="I216" s="5">
        <f t="shared" si="55"/>
        <v>4812000</v>
      </c>
      <c r="J216" s="5">
        <f t="shared" si="55"/>
        <v>3548725.2</v>
      </c>
      <c r="K216" s="5">
        <f t="shared" si="39"/>
        <v>73.747406483790527</v>
      </c>
    </row>
    <row r="217" spans="1:11" ht="51.75" customHeight="1" x14ac:dyDescent="0.2">
      <c r="A217" s="19" t="s">
        <v>144</v>
      </c>
      <c r="B217" s="13" t="s">
        <v>74</v>
      </c>
      <c r="C217" s="13">
        <v>3</v>
      </c>
      <c r="D217" s="13" t="s">
        <v>264</v>
      </c>
      <c r="E217" s="13" t="s">
        <v>75</v>
      </c>
      <c r="F217" s="13" t="s">
        <v>143</v>
      </c>
      <c r="G217" s="13" t="s">
        <v>145</v>
      </c>
      <c r="H217" s="21">
        <v>4812000</v>
      </c>
      <c r="I217" s="5">
        <f t="shared" si="55"/>
        <v>4812000</v>
      </c>
      <c r="J217" s="5">
        <f t="shared" si="55"/>
        <v>3548725.2</v>
      </c>
      <c r="K217" s="5">
        <f t="shared" si="39"/>
        <v>73.747406483790527</v>
      </c>
    </row>
    <row r="218" spans="1:11" ht="63" customHeight="1" x14ac:dyDescent="0.2">
      <c r="A218" s="19" t="s">
        <v>146</v>
      </c>
      <c r="B218" s="13" t="s">
        <v>74</v>
      </c>
      <c r="C218" s="13">
        <v>3</v>
      </c>
      <c r="D218" s="13" t="s">
        <v>264</v>
      </c>
      <c r="E218" s="13" t="s">
        <v>75</v>
      </c>
      <c r="F218" s="13" t="s">
        <v>143</v>
      </c>
      <c r="G218" s="13" t="s">
        <v>147</v>
      </c>
      <c r="H218" s="21">
        <v>4812000</v>
      </c>
      <c r="I218" s="21">
        <v>4812000</v>
      </c>
      <c r="J218" s="5">
        <v>3548725.2</v>
      </c>
      <c r="K218" s="5">
        <f t="shared" si="39"/>
        <v>73.747406483790527</v>
      </c>
    </row>
    <row r="219" spans="1:11" ht="93" customHeight="1" x14ac:dyDescent="0.2">
      <c r="A219" s="14" t="s">
        <v>148</v>
      </c>
      <c r="B219" s="15" t="s">
        <v>74</v>
      </c>
      <c r="C219" s="15">
        <v>3</v>
      </c>
      <c r="D219" s="15" t="s">
        <v>265</v>
      </c>
      <c r="E219" s="16" t="s">
        <v>0</v>
      </c>
      <c r="F219" s="16" t="s">
        <v>0</v>
      </c>
      <c r="G219" s="16" t="s">
        <v>0</v>
      </c>
      <c r="H219" s="17">
        <v>136000</v>
      </c>
      <c r="I219" s="17">
        <f t="shared" ref="I219:J222" si="56">I220</f>
        <v>136000</v>
      </c>
      <c r="J219" s="17">
        <f t="shared" si="56"/>
        <v>49000</v>
      </c>
      <c r="K219" s="17">
        <f t="shared" si="39"/>
        <v>36.029411764705884</v>
      </c>
    </row>
    <row r="220" spans="1:11" ht="71.25" customHeight="1" x14ac:dyDescent="0.2">
      <c r="A220" s="14" t="s">
        <v>235</v>
      </c>
      <c r="B220" s="15" t="s">
        <v>74</v>
      </c>
      <c r="C220" s="15">
        <v>3</v>
      </c>
      <c r="D220" s="15" t="s">
        <v>265</v>
      </c>
      <c r="E220" s="15" t="s">
        <v>75</v>
      </c>
      <c r="F220" s="18" t="s">
        <v>0</v>
      </c>
      <c r="G220" s="18" t="s">
        <v>0</v>
      </c>
      <c r="H220" s="17">
        <v>136000</v>
      </c>
      <c r="I220" s="17">
        <f t="shared" si="56"/>
        <v>136000</v>
      </c>
      <c r="J220" s="17">
        <f t="shared" si="56"/>
        <v>49000</v>
      </c>
      <c r="K220" s="17">
        <f t="shared" si="39"/>
        <v>36.029411764705884</v>
      </c>
    </row>
    <row r="221" spans="1:11" ht="82.5" customHeight="1" x14ac:dyDescent="0.2">
      <c r="A221" s="19" t="s">
        <v>148</v>
      </c>
      <c r="B221" s="13" t="s">
        <v>74</v>
      </c>
      <c r="C221" s="13">
        <v>3</v>
      </c>
      <c r="D221" s="13" t="s">
        <v>265</v>
      </c>
      <c r="E221" s="13" t="s">
        <v>75</v>
      </c>
      <c r="F221" s="13" t="s">
        <v>149</v>
      </c>
      <c r="G221" s="20" t="s">
        <v>0</v>
      </c>
      <c r="H221" s="21">
        <v>136000</v>
      </c>
      <c r="I221" s="5">
        <f t="shared" si="56"/>
        <v>136000</v>
      </c>
      <c r="J221" s="5">
        <f t="shared" si="56"/>
        <v>49000</v>
      </c>
      <c r="K221" s="5">
        <f t="shared" si="39"/>
        <v>36.029411764705884</v>
      </c>
    </row>
    <row r="222" spans="1:11" ht="48" customHeight="1" x14ac:dyDescent="0.2">
      <c r="A222" s="19" t="s">
        <v>144</v>
      </c>
      <c r="B222" s="13" t="s">
        <v>74</v>
      </c>
      <c r="C222" s="13">
        <v>3</v>
      </c>
      <c r="D222" s="13" t="s">
        <v>265</v>
      </c>
      <c r="E222" s="13" t="s">
        <v>75</v>
      </c>
      <c r="F222" s="13" t="s">
        <v>149</v>
      </c>
      <c r="G222" s="13" t="s">
        <v>145</v>
      </c>
      <c r="H222" s="21">
        <v>136000</v>
      </c>
      <c r="I222" s="5">
        <f t="shared" si="56"/>
        <v>136000</v>
      </c>
      <c r="J222" s="5">
        <f t="shared" si="56"/>
        <v>49000</v>
      </c>
      <c r="K222" s="5">
        <f t="shared" si="39"/>
        <v>36.029411764705884</v>
      </c>
    </row>
    <row r="223" spans="1:11" ht="60.75" customHeight="1" x14ac:dyDescent="0.2">
      <c r="A223" s="19" t="s">
        <v>146</v>
      </c>
      <c r="B223" s="13" t="s">
        <v>74</v>
      </c>
      <c r="C223" s="13">
        <v>3</v>
      </c>
      <c r="D223" s="13" t="s">
        <v>265</v>
      </c>
      <c r="E223" s="13" t="s">
        <v>75</v>
      </c>
      <c r="F223" s="13" t="s">
        <v>149</v>
      </c>
      <c r="G223" s="13" t="s">
        <v>147</v>
      </c>
      <c r="H223" s="21">
        <v>136000</v>
      </c>
      <c r="I223" s="21">
        <v>136000</v>
      </c>
      <c r="J223" s="21">
        <v>49000</v>
      </c>
      <c r="K223" s="21">
        <f t="shared" si="39"/>
        <v>36.029411764705884</v>
      </c>
    </row>
    <row r="224" spans="1:11" ht="51.75" customHeight="1" x14ac:dyDescent="0.2">
      <c r="A224" s="14" t="s">
        <v>150</v>
      </c>
      <c r="B224" s="15" t="s">
        <v>74</v>
      </c>
      <c r="C224" s="15">
        <v>3</v>
      </c>
      <c r="D224" s="15" t="s">
        <v>266</v>
      </c>
      <c r="E224" s="16" t="s">
        <v>0</v>
      </c>
      <c r="F224" s="16" t="s">
        <v>0</v>
      </c>
      <c r="G224" s="16" t="s">
        <v>0</v>
      </c>
      <c r="H224" s="17">
        <v>1575648.9</v>
      </c>
      <c r="I224" s="17">
        <v>1575648.9</v>
      </c>
      <c r="J224" s="17">
        <v>1575648.9</v>
      </c>
      <c r="K224" s="17">
        <f t="shared" si="39"/>
        <v>100</v>
      </c>
    </row>
    <row r="225" spans="1:11" ht="63" customHeight="1" x14ac:dyDescent="0.2">
      <c r="A225" s="14" t="s">
        <v>235</v>
      </c>
      <c r="B225" s="15" t="s">
        <v>74</v>
      </c>
      <c r="C225" s="15">
        <v>3</v>
      </c>
      <c r="D225" s="15" t="s">
        <v>266</v>
      </c>
      <c r="E225" s="15" t="s">
        <v>75</v>
      </c>
      <c r="F225" s="18" t="s">
        <v>0</v>
      </c>
      <c r="G225" s="18" t="s">
        <v>0</v>
      </c>
      <c r="H225" s="17">
        <v>1575648.9</v>
      </c>
      <c r="I225" s="17">
        <v>1575648.9</v>
      </c>
      <c r="J225" s="17">
        <v>1575648.9</v>
      </c>
      <c r="K225" s="5">
        <f t="shared" si="39"/>
        <v>100</v>
      </c>
    </row>
    <row r="226" spans="1:11" ht="51.75" customHeight="1" x14ac:dyDescent="0.2">
      <c r="A226" s="19" t="s">
        <v>150</v>
      </c>
      <c r="B226" s="13" t="s">
        <v>74</v>
      </c>
      <c r="C226" s="13">
        <v>3</v>
      </c>
      <c r="D226" s="13" t="s">
        <v>266</v>
      </c>
      <c r="E226" s="13" t="s">
        <v>75</v>
      </c>
      <c r="F226" s="13" t="s">
        <v>151</v>
      </c>
      <c r="G226" s="20" t="s">
        <v>0</v>
      </c>
      <c r="H226" s="21">
        <v>1575648.9</v>
      </c>
      <c r="I226" s="21">
        <v>1575648.9</v>
      </c>
      <c r="J226" s="21">
        <v>1575648.9</v>
      </c>
      <c r="K226" s="5">
        <f t="shared" si="39"/>
        <v>100</v>
      </c>
    </row>
    <row r="227" spans="1:11" ht="51.75" customHeight="1" x14ac:dyDescent="0.2">
      <c r="A227" s="19" t="s">
        <v>144</v>
      </c>
      <c r="B227" s="13" t="s">
        <v>74</v>
      </c>
      <c r="C227" s="13">
        <v>3</v>
      </c>
      <c r="D227" s="13" t="s">
        <v>266</v>
      </c>
      <c r="E227" s="13" t="s">
        <v>75</v>
      </c>
      <c r="F227" s="13" t="s">
        <v>151</v>
      </c>
      <c r="G227" s="13" t="s">
        <v>145</v>
      </c>
      <c r="H227" s="21">
        <v>1575648.9</v>
      </c>
      <c r="I227" s="21">
        <v>1575648.9</v>
      </c>
      <c r="J227" s="21">
        <v>1575648.9</v>
      </c>
      <c r="K227" s="5">
        <f t="shared" si="39"/>
        <v>100</v>
      </c>
    </row>
    <row r="228" spans="1:11" ht="66" customHeight="1" x14ac:dyDescent="0.2">
      <c r="A228" s="19" t="s">
        <v>146</v>
      </c>
      <c r="B228" s="13" t="s">
        <v>74</v>
      </c>
      <c r="C228" s="13">
        <v>3</v>
      </c>
      <c r="D228" s="13" t="s">
        <v>266</v>
      </c>
      <c r="E228" s="13" t="s">
        <v>75</v>
      </c>
      <c r="F228" s="13" t="s">
        <v>151</v>
      </c>
      <c r="G228" s="13" t="s">
        <v>147</v>
      </c>
      <c r="H228" s="21">
        <v>1575648.9</v>
      </c>
      <c r="I228" s="21">
        <v>1575648.9</v>
      </c>
      <c r="J228" s="21">
        <v>1575648.9</v>
      </c>
      <c r="K228" s="21">
        <f t="shared" si="39"/>
        <v>100</v>
      </c>
    </row>
    <row r="229" spans="1:11" ht="77.25" customHeight="1" x14ac:dyDescent="0.2">
      <c r="A229" s="14" t="s">
        <v>154</v>
      </c>
      <c r="B229" s="15" t="s">
        <v>74</v>
      </c>
      <c r="C229" s="15">
        <v>3</v>
      </c>
      <c r="D229" s="15" t="s">
        <v>267</v>
      </c>
      <c r="E229" s="16" t="s">
        <v>0</v>
      </c>
      <c r="F229" s="16" t="s">
        <v>0</v>
      </c>
      <c r="G229" s="16" t="s">
        <v>0</v>
      </c>
      <c r="H229" s="17">
        <f t="shared" ref="H229:J232" si="57">H230</f>
        <v>14578740</v>
      </c>
      <c r="I229" s="17">
        <f t="shared" si="57"/>
        <v>14578740</v>
      </c>
      <c r="J229" s="17">
        <f t="shared" si="57"/>
        <v>1340000</v>
      </c>
      <c r="K229" s="4">
        <f t="shared" si="39"/>
        <v>9.1914664778986381</v>
      </c>
    </row>
    <row r="230" spans="1:11" ht="69" customHeight="1" x14ac:dyDescent="0.2">
      <c r="A230" s="14" t="s">
        <v>235</v>
      </c>
      <c r="B230" s="15" t="s">
        <v>74</v>
      </c>
      <c r="C230" s="15">
        <v>3</v>
      </c>
      <c r="D230" s="15" t="s">
        <v>267</v>
      </c>
      <c r="E230" s="15" t="s">
        <v>75</v>
      </c>
      <c r="F230" s="18" t="s">
        <v>0</v>
      </c>
      <c r="G230" s="18" t="s">
        <v>0</v>
      </c>
      <c r="H230" s="17">
        <f t="shared" si="57"/>
        <v>14578740</v>
      </c>
      <c r="I230" s="17">
        <f t="shared" si="57"/>
        <v>14578740</v>
      </c>
      <c r="J230" s="17">
        <f t="shared" si="57"/>
        <v>1340000</v>
      </c>
      <c r="K230" s="5">
        <f t="shared" si="39"/>
        <v>9.1914664778986381</v>
      </c>
    </row>
    <row r="231" spans="1:11" ht="181.5" customHeight="1" x14ac:dyDescent="0.2">
      <c r="A231" s="19" t="s">
        <v>154</v>
      </c>
      <c r="B231" s="13" t="s">
        <v>74</v>
      </c>
      <c r="C231" s="13">
        <v>3</v>
      </c>
      <c r="D231" s="13" t="s">
        <v>267</v>
      </c>
      <c r="E231" s="13" t="s">
        <v>75</v>
      </c>
      <c r="F231" s="13" t="s">
        <v>155</v>
      </c>
      <c r="G231" s="20" t="s">
        <v>0</v>
      </c>
      <c r="H231" s="21">
        <f t="shared" si="57"/>
        <v>14578740</v>
      </c>
      <c r="I231" s="21">
        <f t="shared" si="57"/>
        <v>14578740</v>
      </c>
      <c r="J231" s="21">
        <f t="shared" si="57"/>
        <v>1340000</v>
      </c>
      <c r="K231" s="5">
        <f t="shared" si="39"/>
        <v>9.1914664778986381</v>
      </c>
    </row>
    <row r="232" spans="1:11" ht="57" customHeight="1" x14ac:dyDescent="0.2">
      <c r="A232" s="19" t="s">
        <v>118</v>
      </c>
      <c r="B232" s="13" t="s">
        <v>74</v>
      </c>
      <c r="C232" s="13">
        <v>3</v>
      </c>
      <c r="D232" s="13" t="s">
        <v>267</v>
      </c>
      <c r="E232" s="13" t="s">
        <v>75</v>
      </c>
      <c r="F232" s="13" t="s">
        <v>155</v>
      </c>
      <c r="G232" s="13" t="s">
        <v>119</v>
      </c>
      <c r="H232" s="21">
        <f t="shared" si="57"/>
        <v>14578740</v>
      </c>
      <c r="I232" s="21">
        <f t="shared" si="57"/>
        <v>14578740</v>
      </c>
      <c r="J232" s="21">
        <f t="shared" si="57"/>
        <v>1340000</v>
      </c>
      <c r="K232" s="5">
        <f t="shared" si="39"/>
        <v>9.1914664778986381</v>
      </c>
    </row>
    <row r="233" spans="1:11" ht="28.5" customHeight="1" x14ac:dyDescent="0.2">
      <c r="A233" s="19" t="s">
        <v>120</v>
      </c>
      <c r="B233" s="13" t="s">
        <v>74</v>
      </c>
      <c r="C233" s="13">
        <v>3</v>
      </c>
      <c r="D233" s="13" t="s">
        <v>267</v>
      </c>
      <c r="E233" s="13" t="s">
        <v>75</v>
      </c>
      <c r="F233" s="13" t="s">
        <v>155</v>
      </c>
      <c r="G233" s="13" t="s">
        <v>121</v>
      </c>
      <c r="H233" s="21">
        <v>14578740</v>
      </c>
      <c r="I233" s="21">
        <v>14578740</v>
      </c>
      <c r="J233" s="21">
        <v>1340000</v>
      </c>
      <c r="K233" s="21">
        <f t="shared" ref="K233:K296" si="58">J233/I233*100</f>
        <v>9.1914664778986381</v>
      </c>
    </row>
    <row r="234" spans="1:11" ht="293.25" customHeight="1" x14ac:dyDescent="0.2">
      <c r="A234" s="14" t="s">
        <v>156</v>
      </c>
      <c r="B234" s="15" t="s">
        <v>74</v>
      </c>
      <c r="C234" s="15">
        <v>3</v>
      </c>
      <c r="D234" s="15" t="s">
        <v>268</v>
      </c>
      <c r="E234" s="16" t="s">
        <v>0</v>
      </c>
      <c r="F234" s="16" t="s">
        <v>0</v>
      </c>
      <c r="G234" s="16" t="s">
        <v>0</v>
      </c>
      <c r="H234" s="17">
        <v>72000</v>
      </c>
      <c r="I234" s="17">
        <f t="shared" ref="I234:J237" si="59">I235</f>
        <v>72000</v>
      </c>
      <c r="J234" s="17">
        <f t="shared" si="59"/>
        <v>14000</v>
      </c>
      <c r="K234" s="17">
        <f t="shared" si="58"/>
        <v>19.444444444444446</v>
      </c>
    </row>
    <row r="235" spans="1:11" ht="80.25" customHeight="1" x14ac:dyDescent="0.2">
      <c r="A235" s="14" t="s">
        <v>235</v>
      </c>
      <c r="B235" s="15" t="s">
        <v>74</v>
      </c>
      <c r="C235" s="15">
        <v>3</v>
      </c>
      <c r="D235" s="15" t="s">
        <v>268</v>
      </c>
      <c r="E235" s="15" t="s">
        <v>75</v>
      </c>
      <c r="F235" s="18" t="s">
        <v>0</v>
      </c>
      <c r="G235" s="18" t="s">
        <v>0</v>
      </c>
      <c r="H235" s="17">
        <v>72000</v>
      </c>
      <c r="I235" s="17">
        <f t="shared" si="59"/>
        <v>72000</v>
      </c>
      <c r="J235" s="17">
        <f t="shared" si="59"/>
        <v>14000</v>
      </c>
      <c r="K235" s="17">
        <f t="shared" si="58"/>
        <v>19.444444444444446</v>
      </c>
    </row>
    <row r="236" spans="1:11" ht="93.75" customHeight="1" x14ac:dyDescent="0.2">
      <c r="A236" s="19" t="s">
        <v>156</v>
      </c>
      <c r="B236" s="13" t="s">
        <v>74</v>
      </c>
      <c r="C236" s="13">
        <v>3</v>
      </c>
      <c r="D236" s="13" t="s">
        <v>268</v>
      </c>
      <c r="E236" s="13" t="s">
        <v>75</v>
      </c>
      <c r="F236" s="13" t="s">
        <v>157</v>
      </c>
      <c r="G236" s="20" t="s">
        <v>0</v>
      </c>
      <c r="H236" s="21">
        <v>72000</v>
      </c>
      <c r="I236" s="5">
        <f t="shared" si="59"/>
        <v>72000</v>
      </c>
      <c r="J236" s="5">
        <f t="shared" si="59"/>
        <v>14000</v>
      </c>
      <c r="K236" s="5">
        <f t="shared" si="58"/>
        <v>19.444444444444446</v>
      </c>
    </row>
    <row r="237" spans="1:11" ht="51.75" customHeight="1" x14ac:dyDescent="0.2">
      <c r="A237" s="19" t="s">
        <v>26</v>
      </c>
      <c r="B237" s="13" t="s">
        <v>74</v>
      </c>
      <c r="C237" s="13">
        <v>3</v>
      </c>
      <c r="D237" s="13" t="s">
        <v>268</v>
      </c>
      <c r="E237" s="13" t="s">
        <v>75</v>
      </c>
      <c r="F237" s="13" t="s">
        <v>157</v>
      </c>
      <c r="G237" s="13" t="s">
        <v>27</v>
      </c>
      <c r="H237" s="21">
        <v>72000</v>
      </c>
      <c r="I237" s="5">
        <f t="shared" si="59"/>
        <v>72000</v>
      </c>
      <c r="J237" s="5">
        <f t="shared" si="59"/>
        <v>14000</v>
      </c>
      <c r="K237" s="5">
        <f t="shared" si="58"/>
        <v>19.444444444444446</v>
      </c>
    </row>
    <row r="238" spans="1:11" ht="88.5" customHeight="1" x14ac:dyDescent="0.2">
      <c r="A238" s="19" t="s">
        <v>28</v>
      </c>
      <c r="B238" s="13" t="s">
        <v>74</v>
      </c>
      <c r="C238" s="13">
        <v>3</v>
      </c>
      <c r="D238" s="13" t="s">
        <v>268</v>
      </c>
      <c r="E238" s="13" t="s">
        <v>75</v>
      </c>
      <c r="F238" s="13" t="s">
        <v>157</v>
      </c>
      <c r="G238" s="13" t="s">
        <v>29</v>
      </c>
      <c r="H238" s="21">
        <v>72000</v>
      </c>
      <c r="I238" s="21">
        <v>72000</v>
      </c>
      <c r="J238" s="21">
        <v>14000</v>
      </c>
      <c r="K238" s="21">
        <f t="shared" si="58"/>
        <v>19.444444444444446</v>
      </c>
    </row>
    <row r="239" spans="1:11" ht="303.75" customHeight="1" x14ac:dyDescent="0.2">
      <c r="A239" s="14" t="s">
        <v>158</v>
      </c>
      <c r="B239" s="15" t="s">
        <v>74</v>
      </c>
      <c r="C239" s="15">
        <v>3</v>
      </c>
      <c r="D239" s="15" t="s">
        <v>269</v>
      </c>
      <c r="E239" s="16">
        <v>0</v>
      </c>
      <c r="F239" s="16" t="s">
        <v>0</v>
      </c>
      <c r="G239" s="16" t="s">
        <v>0</v>
      </c>
      <c r="H239" s="17">
        <f>H240</f>
        <v>12827560</v>
      </c>
      <c r="I239" s="17">
        <f t="shared" ref="I239:J241" si="60">I240</f>
        <v>12827560</v>
      </c>
      <c r="J239" s="17">
        <f t="shared" si="60"/>
        <v>8691568.6799999997</v>
      </c>
      <c r="K239" s="17">
        <f t="shared" si="58"/>
        <v>67.756991041164497</v>
      </c>
    </row>
    <row r="240" spans="1:11" ht="87" customHeight="1" x14ac:dyDescent="0.2">
      <c r="A240" s="14" t="s">
        <v>235</v>
      </c>
      <c r="B240" s="15" t="s">
        <v>74</v>
      </c>
      <c r="C240" s="15">
        <v>3</v>
      </c>
      <c r="D240" s="15" t="s">
        <v>269</v>
      </c>
      <c r="E240" s="15" t="s">
        <v>75</v>
      </c>
      <c r="F240" s="18" t="s">
        <v>0</v>
      </c>
      <c r="G240" s="18" t="s">
        <v>0</v>
      </c>
      <c r="H240" s="17">
        <f>H241</f>
        <v>12827560</v>
      </c>
      <c r="I240" s="17">
        <f t="shared" si="60"/>
        <v>12827560</v>
      </c>
      <c r="J240" s="17">
        <f t="shared" si="60"/>
        <v>8691568.6799999997</v>
      </c>
      <c r="K240" s="17">
        <f t="shared" si="58"/>
        <v>67.756991041164497</v>
      </c>
    </row>
    <row r="241" spans="1:11" ht="298.5" customHeight="1" x14ac:dyDescent="0.2">
      <c r="A241" s="19" t="s">
        <v>158</v>
      </c>
      <c r="B241" s="13" t="s">
        <v>74</v>
      </c>
      <c r="C241" s="13">
        <v>3</v>
      </c>
      <c r="D241" s="13" t="s">
        <v>269</v>
      </c>
      <c r="E241" s="13" t="s">
        <v>75</v>
      </c>
      <c r="F241" s="13" t="s">
        <v>159</v>
      </c>
      <c r="G241" s="20" t="s">
        <v>0</v>
      </c>
      <c r="H241" s="21">
        <f>H242</f>
        <v>12827560</v>
      </c>
      <c r="I241" s="5">
        <f t="shared" si="60"/>
        <v>12827560</v>
      </c>
      <c r="J241" s="5">
        <f t="shared" si="60"/>
        <v>8691568.6799999997</v>
      </c>
      <c r="K241" s="5">
        <f t="shared" si="58"/>
        <v>67.756991041164497</v>
      </c>
    </row>
    <row r="242" spans="1:11" ht="51.75" customHeight="1" x14ac:dyDescent="0.2">
      <c r="A242" s="19" t="s">
        <v>144</v>
      </c>
      <c r="B242" s="13" t="s">
        <v>74</v>
      </c>
      <c r="C242" s="13">
        <v>3</v>
      </c>
      <c r="D242" s="13" t="s">
        <v>269</v>
      </c>
      <c r="E242" s="13" t="s">
        <v>75</v>
      </c>
      <c r="F242" s="13" t="s">
        <v>159</v>
      </c>
      <c r="G242" s="13" t="s">
        <v>145</v>
      </c>
      <c r="H242" s="21">
        <f>H243+H244</f>
        <v>12827560</v>
      </c>
      <c r="I242" s="5">
        <f>I243+I244</f>
        <v>12827560</v>
      </c>
      <c r="J242" s="5">
        <f>J243+J244</f>
        <v>8691568.6799999997</v>
      </c>
      <c r="K242" s="5">
        <f t="shared" si="58"/>
        <v>67.756991041164497</v>
      </c>
    </row>
    <row r="243" spans="1:11" ht="51" customHeight="1" x14ac:dyDescent="0.2">
      <c r="A243" s="19" t="s">
        <v>152</v>
      </c>
      <c r="B243" s="13" t="s">
        <v>74</v>
      </c>
      <c r="C243" s="13">
        <v>3</v>
      </c>
      <c r="D243" s="13" t="s">
        <v>269</v>
      </c>
      <c r="E243" s="13" t="s">
        <v>75</v>
      </c>
      <c r="F243" s="13" t="s">
        <v>159</v>
      </c>
      <c r="G243" s="13" t="s">
        <v>153</v>
      </c>
      <c r="H243" s="21">
        <v>9387600</v>
      </c>
      <c r="I243" s="21">
        <v>9387600</v>
      </c>
      <c r="J243" s="21">
        <v>6428164.0499999998</v>
      </c>
      <c r="K243" s="21">
        <f t="shared" si="58"/>
        <v>68.475052729132045</v>
      </c>
    </row>
    <row r="244" spans="1:11" ht="51" customHeight="1" x14ac:dyDescent="0.2">
      <c r="A244" s="19" t="s">
        <v>146</v>
      </c>
      <c r="B244" s="13" t="s">
        <v>74</v>
      </c>
      <c r="C244" s="13">
        <v>3</v>
      </c>
      <c r="D244" s="13" t="s">
        <v>269</v>
      </c>
      <c r="E244" s="13" t="s">
        <v>75</v>
      </c>
      <c r="F244" s="13" t="s">
        <v>159</v>
      </c>
      <c r="G244" s="13" t="s">
        <v>147</v>
      </c>
      <c r="H244" s="21">
        <v>3439960</v>
      </c>
      <c r="I244" s="21">
        <v>3439960</v>
      </c>
      <c r="J244" s="21">
        <v>2263404.63</v>
      </c>
      <c r="K244" s="21">
        <f t="shared" si="58"/>
        <v>65.79741130710822</v>
      </c>
    </row>
    <row r="245" spans="1:11" ht="2.25" hidden="1" customHeight="1" x14ac:dyDescent="0.2">
      <c r="A245" s="14"/>
      <c r="B245" s="15"/>
      <c r="C245" s="15"/>
      <c r="D245" s="15"/>
      <c r="E245" s="16"/>
      <c r="F245" s="16"/>
      <c r="G245" s="16"/>
      <c r="H245" s="17"/>
      <c r="I245" s="17"/>
      <c r="J245" s="17"/>
      <c r="K245" s="17"/>
    </row>
    <row r="246" spans="1:11" ht="66.75" hidden="1" customHeight="1" x14ac:dyDescent="0.2">
      <c r="A246" s="14"/>
      <c r="B246" s="15"/>
      <c r="C246" s="15"/>
      <c r="D246" s="15"/>
      <c r="E246" s="15"/>
      <c r="F246" s="18"/>
      <c r="G246" s="18"/>
      <c r="H246" s="17"/>
      <c r="I246" s="17"/>
      <c r="J246" s="17"/>
      <c r="K246" s="17"/>
    </row>
    <row r="247" spans="1:11" ht="84.75" hidden="1" customHeight="1" x14ac:dyDescent="0.2">
      <c r="A247" s="19"/>
      <c r="B247" s="13"/>
      <c r="C247" s="13"/>
      <c r="D247" s="13"/>
      <c r="E247" s="13"/>
      <c r="F247" s="13"/>
      <c r="G247" s="20"/>
      <c r="H247" s="21"/>
      <c r="I247" s="21"/>
      <c r="J247" s="5"/>
      <c r="K247" s="5"/>
    </row>
    <row r="248" spans="1:11" ht="57" hidden="1" customHeight="1" x14ac:dyDescent="0.2">
      <c r="A248" s="19"/>
      <c r="B248" s="13"/>
      <c r="C248" s="13"/>
      <c r="D248" s="13"/>
      <c r="E248" s="13"/>
      <c r="F248" s="13"/>
      <c r="G248" s="13"/>
      <c r="H248" s="21"/>
      <c r="I248" s="21"/>
      <c r="J248" s="21"/>
      <c r="K248" s="21"/>
    </row>
    <row r="249" spans="1:11" ht="35.25" hidden="1" customHeight="1" x14ac:dyDescent="0.2">
      <c r="A249" s="19"/>
      <c r="B249" s="13"/>
      <c r="C249" s="13"/>
      <c r="D249" s="13"/>
      <c r="E249" s="13"/>
      <c r="F249" s="13"/>
      <c r="G249" s="13"/>
      <c r="H249" s="21"/>
      <c r="I249" s="21"/>
      <c r="J249" s="21"/>
      <c r="K249" s="21"/>
    </row>
    <row r="250" spans="1:11" ht="73.5" customHeight="1" x14ac:dyDescent="0.2">
      <c r="A250" s="50" t="s">
        <v>223</v>
      </c>
      <c r="B250" s="47" t="s">
        <v>74</v>
      </c>
      <c r="C250" s="47" t="s">
        <v>13</v>
      </c>
      <c r="D250" s="13"/>
      <c r="E250" s="13"/>
      <c r="F250" s="13"/>
      <c r="G250" s="13"/>
      <c r="H250" s="17">
        <v>39400</v>
      </c>
      <c r="I250" s="17">
        <f>I251</f>
        <v>39400</v>
      </c>
      <c r="J250" s="17">
        <f>J251</f>
        <v>0</v>
      </c>
      <c r="K250" s="17">
        <f t="shared" si="58"/>
        <v>0</v>
      </c>
    </row>
    <row r="251" spans="1:11" ht="178.5" customHeight="1" x14ac:dyDescent="0.2">
      <c r="A251" s="14" t="s">
        <v>270</v>
      </c>
      <c r="B251" s="15" t="s">
        <v>74</v>
      </c>
      <c r="C251" s="15">
        <v>5</v>
      </c>
      <c r="D251" s="15" t="s">
        <v>271</v>
      </c>
      <c r="E251" s="16" t="s">
        <v>0</v>
      </c>
      <c r="F251" s="16" t="s">
        <v>0</v>
      </c>
      <c r="G251" s="16" t="s">
        <v>0</v>
      </c>
      <c r="H251" s="17">
        <v>39400</v>
      </c>
      <c r="I251" s="17">
        <f>I252</f>
        <v>39400</v>
      </c>
      <c r="J251" s="17">
        <f>J252</f>
        <v>0</v>
      </c>
      <c r="K251" s="17">
        <f t="shared" si="58"/>
        <v>0</v>
      </c>
    </row>
    <row r="252" spans="1:11" ht="67.5" customHeight="1" x14ac:dyDescent="0.2">
      <c r="A252" s="14" t="s">
        <v>235</v>
      </c>
      <c r="B252" s="15" t="s">
        <v>74</v>
      </c>
      <c r="C252" s="15">
        <v>5</v>
      </c>
      <c r="D252" s="15" t="s">
        <v>271</v>
      </c>
      <c r="E252" s="15" t="s">
        <v>75</v>
      </c>
      <c r="F252" s="18" t="s">
        <v>0</v>
      </c>
      <c r="G252" s="18" t="s">
        <v>0</v>
      </c>
      <c r="H252" s="17">
        <v>39400</v>
      </c>
      <c r="I252" s="17">
        <f>I253+I256+I259</f>
        <v>39400</v>
      </c>
      <c r="J252" s="17">
        <f>J253+J256+J259</f>
        <v>0</v>
      </c>
      <c r="K252" s="17">
        <f t="shared" si="58"/>
        <v>0</v>
      </c>
    </row>
    <row r="253" spans="1:11" ht="68.25" customHeight="1" x14ac:dyDescent="0.2">
      <c r="A253" s="19" t="s">
        <v>160</v>
      </c>
      <c r="B253" s="13" t="s">
        <v>74</v>
      </c>
      <c r="C253" s="13">
        <v>5</v>
      </c>
      <c r="D253" s="13" t="s">
        <v>271</v>
      </c>
      <c r="E253" s="13" t="s">
        <v>75</v>
      </c>
      <c r="F253" s="13" t="s">
        <v>161</v>
      </c>
      <c r="G253" s="20" t="s">
        <v>0</v>
      </c>
      <c r="H253" s="21">
        <v>4000</v>
      </c>
      <c r="I253" s="21">
        <f>I254</f>
        <v>4000</v>
      </c>
      <c r="J253" s="21">
        <f>J254</f>
        <v>0</v>
      </c>
      <c r="K253" s="21">
        <f t="shared" si="58"/>
        <v>0</v>
      </c>
    </row>
    <row r="254" spans="1:11" ht="51.75" customHeight="1" x14ac:dyDescent="0.2">
      <c r="A254" s="19" t="s">
        <v>26</v>
      </c>
      <c r="B254" s="13" t="s">
        <v>74</v>
      </c>
      <c r="C254" s="13">
        <v>5</v>
      </c>
      <c r="D254" s="13" t="s">
        <v>271</v>
      </c>
      <c r="E254" s="13" t="s">
        <v>75</v>
      </c>
      <c r="F254" s="13" t="s">
        <v>161</v>
      </c>
      <c r="G254" s="13" t="s">
        <v>27</v>
      </c>
      <c r="H254" s="21">
        <v>4000</v>
      </c>
      <c r="I254" s="21">
        <f>I255</f>
        <v>4000</v>
      </c>
      <c r="J254" s="21">
        <f>J255</f>
        <v>0</v>
      </c>
      <c r="K254" s="21">
        <f t="shared" si="58"/>
        <v>0</v>
      </c>
    </row>
    <row r="255" spans="1:11" ht="69" customHeight="1" x14ac:dyDescent="0.2">
      <c r="A255" s="19" t="s">
        <v>28</v>
      </c>
      <c r="B255" s="13" t="s">
        <v>74</v>
      </c>
      <c r="C255" s="13">
        <v>5</v>
      </c>
      <c r="D255" s="13" t="s">
        <v>271</v>
      </c>
      <c r="E255" s="13" t="s">
        <v>75</v>
      </c>
      <c r="F255" s="13" t="s">
        <v>161</v>
      </c>
      <c r="G255" s="13" t="s">
        <v>29</v>
      </c>
      <c r="H255" s="21">
        <v>4000</v>
      </c>
      <c r="I255" s="5">
        <v>4000</v>
      </c>
      <c r="J255" s="5">
        <v>0</v>
      </c>
      <c r="K255" s="5">
        <f t="shared" si="58"/>
        <v>0</v>
      </c>
    </row>
    <row r="256" spans="1:11" ht="127.5" customHeight="1" x14ac:dyDescent="0.2">
      <c r="A256" s="19" t="s">
        <v>162</v>
      </c>
      <c r="B256" s="13" t="s">
        <v>74</v>
      </c>
      <c r="C256" s="13">
        <v>5</v>
      </c>
      <c r="D256" s="13" t="s">
        <v>271</v>
      </c>
      <c r="E256" s="13" t="s">
        <v>75</v>
      </c>
      <c r="F256" s="13" t="s">
        <v>163</v>
      </c>
      <c r="G256" s="20" t="s">
        <v>0</v>
      </c>
      <c r="H256" s="21">
        <v>21000</v>
      </c>
      <c r="I256" s="5">
        <f>I257</f>
        <v>21000</v>
      </c>
      <c r="J256" s="5">
        <f>J257</f>
        <v>0</v>
      </c>
      <c r="K256" s="5">
        <f t="shared" si="58"/>
        <v>0</v>
      </c>
    </row>
    <row r="257" spans="1:11" ht="51.75" customHeight="1" x14ac:dyDescent="0.2">
      <c r="A257" s="19" t="s">
        <v>26</v>
      </c>
      <c r="B257" s="13" t="s">
        <v>74</v>
      </c>
      <c r="C257" s="13">
        <v>5</v>
      </c>
      <c r="D257" s="13" t="s">
        <v>271</v>
      </c>
      <c r="E257" s="13" t="s">
        <v>75</v>
      </c>
      <c r="F257" s="13" t="s">
        <v>163</v>
      </c>
      <c r="G257" s="13" t="s">
        <v>27</v>
      </c>
      <c r="H257" s="21">
        <v>21000</v>
      </c>
      <c r="I257" s="5">
        <f>I258</f>
        <v>21000</v>
      </c>
      <c r="J257" s="5">
        <f>J258</f>
        <v>0</v>
      </c>
      <c r="K257" s="5">
        <f t="shared" si="58"/>
        <v>0</v>
      </c>
    </row>
    <row r="258" spans="1:11" ht="68.25" customHeight="1" x14ac:dyDescent="0.2">
      <c r="A258" s="19" t="s">
        <v>28</v>
      </c>
      <c r="B258" s="13" t="s">
        <v>74</v>
      </c>
      <c r="C258" s="13">
        <v>5</v>
      </c>
      <c r="D258" s="13" t="s">
        <v>271</v>
      </c>
      <c r="E258" s="13" t="s">
        <v>75</v>
      </c>
      <c r="F258" s="13" t="s">
        <v>163</v>
      </c>
      <c r="G258" s="13" t="s">
        <v>29</v>
      </c>
      <c r="H258" s="21">
        <v>21000</v>
      </c>
      <c r="I258" s="21">
        <v>21000</v>
      </c>
      <c r="J258" s="21">
        <v>0</v>
      </c>
      <c r="K258" s="21">
        <f t="shared" si="58"/>
        <v>0</v>
      </c>
    </row>
    <row r="259" spans="1:11" ht="51.75" customHeight="1" x14ac:dyDescent="0.2">
      <c r="A259" s="19" t="s">
        <v>164</v>
      </c>
      <c r="B259" s="13" t="s">
        <v>74</v>
      </c>
      <c r="C259" s="13">
        <v>5</v>
      </c>
      <c r="D259" s="13" t="s">
        <v>271</v>
      </c>
      <c r="E259" s="13" t="s">
        <v>75</v>
      </c>
      <c r="F259" s="13" t="s">
        <v>165</v>
      </c>
      <c r="G259" s="20" t="s">
        <v>0</v>
      </c>
      <c r="H259" s="21">
        <v>14400</v>
      </c>
      <c r="I259" s="21">
        <f>I260</f>
        <v>14400</v>
      </c>
      <c r="J259" s="21">
        <f>J260</f>
        <v>0</v>
      </c>
      <c r="K259" s="21">
        <f t="shared" si="58"/>
        <v>0</v>
      </c>
    </row>
    <row r="260" spans="1:11" ht="71.25" customHeight="1" x14ac:dyDescent="0.2">
      <c r="A260" s="19" t="s">
        <v>26</v>
      </c>
      <c r="B260" s="13" t="s">
        <v>74</v>
      </c>
      <c r="C260" s="13">
        <v>5</v>
      </c>
      <c r="D260" s="13" t="s">
        <v>271</v>
      </c>
      <c r="E260" s="13" t="s">
        <v>75</v>
      </c>
      <c r="F260" s="13" t="s">
        <v>165</v>
      </c>
      <c r="G260" s="13" t="s">
        <v>27</v>
      </c>
      <c r="H260" s="21">
        <v>14400</v>
      </c>
      <c r="I260" s="5">
        <f>I261</f>
        <v>14400</v>
      </c>
      <c r="J260" s="5">
        <f>J261</f>
        <v>0</v>
      </c>
      <c r="K260" s="5">
        <f t="shared" si="58"/>
        <v>0</v>
      </c>
    </row>
    <row r="261" spans="1:11" ht="51.75" customHeight="1" x14ac:dyDescent="0.2">
      <c r="A261" s="19" t="s">
        <v>28</v>
      </c>
      <c r="B261" s="13" t="s">
        <v>74</v>
      </c>
      <c r="C261" s="13">
        <v>5</v>
      </c>
      <c r="D261" s="13" t="s">
        <v>271</v>
      </c>
      <c r="E261" s="13" t="s">
        <v>75</v>
      </c>
      <c r="F261" s="13" t="s">
        <v>165</v>
      </c>
      <c r="G261" s="13" t="s">
        <v>29</v>
      </c>
      <c r="H261" s="21">
        <v>14400</v>
      </c>
      <c r="I261" s="5">
        <v>14400</v>
      </c>
      <c r="J261" s="5">
        <v>0</v>
      </c>
      <c r="K261" s="5">
        <f t="shared" si="58"/>
        <v>0</v>
      </c>
    </row>
    <row r="262" spans="1:11" ht="92.25" customHeight="1" x14ac:dyDescent="0.2">
      <c r="A262" s="14" t="s">
        <v>272</v>
      </c>
      <c r="B262" s="15" t="s">
        <v>166</v>
      </c>
      <c r="C262" s="16" t="s">
        <v>0</v>
      </c>
      <c r="D262" s="16" t="s">
        <v>0</v>
      </c>
      <c r="E262" s="16" t="s">
        <v>0</v>
      </c>
      <c r="F262" s="16" t="s">
        <v>0</v>
      </c>
      <c r="G262" s="16" t="s">
        <v>0</v>
      </c>
      <c r="H262" s="17">
        <f>H263+H282+H336+H344+H350+H357+H362+H371+H376+H381+H387+H392+H397</f>
        <v>624666791.65999997</v>
      </c>
      <c r="I262" s="17">
        <f>I263+I282+I336+I344+I350+I357+I362+I371+I376+I381+I387+I392+I397</f>
        <v>624666791.65999997</v>
      </c>
      <c r="J262" s="17">
        <f>J263+J282+J336+J344+J350+J357+J362+J371+J376+J381+J387+J392+J397</f>
        <v>473849758.83999985</v>
      </c>
      <c r="K262" s="17">
        <f t="shared" si="58"/>
        <v>75.856402992191022</v>
      </c>
    </row>
    <row r="263" spans="1:11" ht="31.5" customHeight="1" x14ac:dyDescent="0.2">
      <c r="A263" s="14" t="s">
        <v>172</v>
      </c>
      <c r="B263" s="15" t="s">
        <v>166</v>
      </c>
      <c r="C263" s="15" t="s">
        <v>17</v>
      </c>
      <c r="D263" s="15" t="s">
        <v>74</v>
      </c>
      <c r="E263" s="16" t="s">
        <v>0</v>
      </c>
      <c r="F263" s="16" t="s">
        <v>0</v>
      </c>
      <c r="G263" s="16" t="s">
        <v>0</v>
      </c>
      <c r="H263" s="4">
        <f>H264</f>
        <v>120178662.21999998</v>
      </c>
      <c r="I263" s="4">
        <f>I264</f>
        <v>120178662.21999998</v>
      </c>
      <c r="J263" s="4">
        <f>J264</f>
        <v>87236346.199999988</v>
      </c>
      <c r="K263" s="4">
        <f t="shared" si="58"/>
        <v>72.588881077994088</v>
      </c>
    </row>
    <row r="264" spans="1:11" ht="66" customHeight="1" x14ac:dyDescent="0.2">
      <c r="A264" s="14" t="s">
        <v>167</v>
      </c>
      <c r="B264" s="15" t="s">
        <v>166</v>
      </c>
      <c r="C264" s="15" t="s">
        <v>17</v>
      </c>
      <c r="D264" s="15" t="s">
        <v>74</v>
      </c>
      <c r="E264" s="15" t="s">
        <v>168</v>
      </c>
      <c r="F264" s="18" t="s">
        <v>0</v>
      </c>
      <c r="G264" s="18" t="s">
        <v>0</v>
      </c>
      <c r="H264" s="4">
        <f>H265+H269+H272+H276+H279</f>
        <v>120178662.21999998</v>
      </c>
      <c r="I264" s="4">
        <f t="shared" ref="I264:J264" si="61">I265+I269+I272+I276+I279</f>
        <v>120178662.21999998</v>
      </c>
      <c r="J264" s="4">
        <f t="shared" si="61"/>
        <v>87236346.199999988</v>
      </c>
      <c r="K264" s="4">
        <f t="shared" si="58"/>
        <v>72.588881077994088</v>
      </c>
    </row>
    <row r="265" spans="1:11" ht="41.25" customHeight="1" x14ac:dyDescent="0.2">
      <c r="A265" s="19" t="s">
        <v>169</v>
      </c>
      <c r="B265" s="13" t="s">
        <v>166</v>
      </c>
      <c r="C265" s="13" t="s">
        <v>17</v>
      </c>
      <c r="D265" s="13" t="s">
        <v>74</v>
      </c>
      <c r="E265" s="13" t="s">
        <v>168</v>
      </c>
      <c r="F265" s="13" t="s">
        <v>273</v>
      </c>
      <c r="G265" s="20" t="s">
        <v>0</v>
      </c>
      <c r="H265" s="5">
        <f>H266</f>
        <v>93336884</v>
      </c>
      <c r="I265" s="5">
        <f>I266</f>
        <v>93336884</v>
      </c>
      <c r="J265" s="5">
        <f>J266</f>
        <v>69590272.739999995</v>
      </c>
      <c r="K265" s="5">
        <f t="shared" si="58"/>
        <v>74.558170101328855</v>
      </c>
    </row>
    <row r="266" spans="1:11" ht="77.25" customHeight="1" x14ac:dyDescent="0.2">
      <c r="A266" s="19" t="s">
        <v>42</v>
      </c>
      <c r="B266" s="13" t="s">
        <v>166</v>
      </c>
      <c r="C266" s="13" t="s">
        <v>17</v>
      </c>
      <c r="D266" s="13" t="s">
        <v>74</v>
      </c>
      <c r="E266" s="13" t="s">
        <v>168</v>
      </c>
      <c r="F266" s="13" t="s">
        <v>273</v>
      </c>
      <c r="G266" s="13" t="s">
        <v>43</v>
      </c>
      <c r="H266" s="5">
        <f>H267+H268</f>
        <v>93336884</v>
      </c>
      <c r="I266" s="5">
        <f>I267+I268</f>
        <v>93336884</v>
      </c>
      <c r="J266" s="5">
        <f>J267+J268</f>
        <v>69590272.739999995</v>
      </c>
      <c r="K266" s="5">
        <f t="shared" si="58"/>
        <v>74.558170101328855</v>
      </c>
    </row>
    <row r="267" spans="1:11" ht="32.25" customHeight="1" x14ac:dyDescent="0.2">
      <c r="A267" s="19" t="s">
        <v>44</v>
      </c>
      <c r="B267" s="13" t="s">
        <v>166</v>
      </c>
      <c r="C267" s="13" t="s">
        <v>17</v>
      </c>
      <c r="D267" s="13" t="s">
        <v>74</v>
      </c>
      <c r="E267" s="13" t="s">
        <v>168</v>
      </c>
      <c r="F267" s="13" t="s">
        <v>273</v>
      </c>
      <c r="G267" s="13" t="s">
        <v>45</v>
      </c>
      <c r="H267" s="21">
        <v>81187555</v>
      </c>
      <c r="I267" s="21">
        <v>81187555</v>
      </c>
      <c r="J267" s="5">
        <v>61126233.759999998</v>
      </c>
      <c r="K267" s="5">
        <f t="shared" si="58"/>
        <v>75.290152240697481</v>
      </c>
    </row>
    <row r="268" spans="1:11" ht="47.25" customHeight="1" x14ac:dyDescent="0.2">
      <c r="A268" s="19" t="s">
        <v>63</v>
      </c>
      <c r="B268" s="13" t="s">
        <v>166</v>
      </c>
      <c r="C268" s="13" t="s">
        <v>17</v>
      </c>
      <c r="D268" s="13" t="s">
        <v>74</v>
      </c>
      <c r="E268" s="13" t="s">
        <v>168</v>
      </c>
      <c r="F268" s="13" t="s">
        <v>273</v>
      </c>
      <c r="G268" s="13" t="s">
        <v>64</v>
      </c>
      <c r="H268" s="21">
        <v>12149329</v>
      </c>
      <c r="I268" s="21">
        <v>12149329</v>
      </c>
      <c r="J268" s="21">
        <v>8464038.9800000004</v>
      </c>
      <c r="K268" s="21">
        <f t="shared" si="58"/>
        <v>69.666719701145638</v>
      </c>
    </row>
    <row r="269" spans="1:11" ht="69.75" customHeight="1" x14ac:dyDescent="0.2">
      <c r="A269" s="19" t="s">
        <v>170</v>
      </c>
      <c r="B269" s="13" t="s">
        <v>166</v>
      </c>
      <c r="C269" s="13" t="s">
        <v>17</v>
      </c>
      <c r="D269" s="13" t="s">
        <v>74</v>
      </c>
      <c r="E269" s="13" t="s">
        <v>168</v>
      </c>
      <c r="F269" s="13" t="s">
        <v>171</v>
      </c>
      <c r="G269" s="20" t="s">
        <v>0</v>
      </c>
      <c r="H269" s="21">
        <f t="shared" ref="H269:J270" si="62">H270</f>
        <v>788300</v>
      </c>
      <c r="I269" s="21">
        <f t="shared" si="62"/>
        <v>788300</v>
      </c>
      <c r="J269" s="21">
        <f t="shared" si="62"/>
        <v>567700</v>
      </c>
      <c r="K269" s="21">
        <f t="shared" si="58"/>
        <v>72.015730052010653</v>
      </c>
    </row>
    <row r="270" spans="1:11" ht="81.75" customHeight="1" x14ac:dyDescent="0.2">
      <c r="A270" s="19" t="s">
        <v>42</v>
      </c>
      <c r="B270" s="13" t="s">
        <v>166</v>
      </c>
      <c r="C270" s="13" t="s">
        <v>17</v>
      </c>
      <c r="D270" s="13" t="s">
        <v>74</v>
      </c>
      <c r="E270" s="13" t="s">
        <v>168</v>
      </c>
      <c r="F270" s="13" t="s">
        <v>171</v>
      </c>
      <c r="G270" s="13" t="s">
        <v>43</v>
      </c>
      <c r="H270" s="5">
        <f t="shared" si="62"/>
        <v>788300</v>
      </c>
      <c r="I270" s="5">
        <f t="shared" si="62"/>
        <v>788300</v>
      </c>
      <c r="J270" s="5">
        <f t="shared" si="62"/>
        <v>567700</v>
      </c>
      <c r="K270" s="5">
        <f t="shared" si="58"/>
        <v>72.015730052010653</v>
      </c>
    </row>
    <row r="271" spans="1:11" ht="33.75" customHeight="1" x14ac:dyDescent="0.2">
      <c r="A271" s="19" t="s">
        <v>44</v>
      </c>
      <c r="B271" s="13" t="s">
        <v>166</v>
      </c>
      <c r="C271" s="13" t="s">
        <v>17</v>
      </c>
      <c r="D271" s="13" t="s">
        <v>74</v>
      </c>
      <c r="E271" s="13" t="s">
        <v>168</v>
      </c>
      <c r="F271" s="13" t="s">
        <v>171</v>
      </c>
      <c r="G271" s="13" t="s">
        <v>45</v>
      </c>
      <c r="H271" s="21">
        <v>788300</v>
      </c>
      <c r="I271" s="5">
        <v>788300</v>
      </c>
      <c r="J271" s="5">
        <v>567700</v>
      </c>
      <c r="K271" s="5">
        <f t="shared" si="58"/>
        <v>72.015730052010653</v>
      </c>
    </row>
    <row r="272" spans="1:11" ht="51.75" customHeight="1" x14ac:dyDescent="0.2">
      <c r="A272" s="19" t="s">
        <v>172</v>
      </c>
      <c r="B272" s="13" t="s">
        <v>166</v>
      </c>
      <c r="C272" s="13" t="s">
        <v>17</v>
      </c>
      <c r="D272" s="13" t="s">
        <v>74</v>
      </c>
      <c r="E272" s="13" t="s">
        <v>168</v>
      </c>
      <c r="F272" s="13" t="s">
        <v>173</v>
      </c>
      <c r="G272" s="20" t="s">
        <v>0</v>
      </c>
      <c r="H272" s="5">
        <f>H273</f>
        <v>21968540.600000001</v>
      </c>
      <c r="I272" s="5">
        <f>I273</f>
        <v>21968540.600000001</v>
      </c>
      <c r="J272" s="5">
        <f>J273</f>
        <v>14884085.329999998</v>
      </c>
      <c r="K272" s="5">
        <f t="shared" si="58"/>
        <v>67.751816568097368</v>
      </c>
    </row>
    <row r="273" spans="1:11" ht="93" customHeight="1" x14ac:dyDescent="0.2">
      <c r="A273" s="19" t="s">
        <v>42</v>
      </c>
      <c r="B273" s="13" t="s">
        <v>166</v>
      </c>
      <c r="C273" s="13" t="s">
        <v>17</v>
      </c>
      <c r="D273" s="13" t="s">
        <v>74</v>
      </c>
      <c r="E273" s="13" t="s">
        <v>168</v>
      </c>
      <c r="F273" s="13" t="s">
        <v>173</v>
      </c>
      <c r="G273" s="13" t="s">
        <v>43</v>
      </c>
      <c r="H273" s="5">
        <f>H274+H275</f>
        <v>21968540.600000001</v>
      </c>
      <c r="I273" s="5">
        <f>I274+I275</f>
        <v>21968540.600000001</v>
      </c>
      <c r="J273" s="5">
        <f>J274+J275</f>
        <v>14884085.329999998</v>
      </c>
      <c r="K273" s="5">
        <f t="shared" si="58"/>
        <v>67.751816568097368</v>
      </c>
    </row>
    <row r="274" spans="1:11" ht="51.75" customHeight="1" x14ac:dyDescent="0.2">
      <c r="A274" s="19" t="s">
        <v>44</v>
      </c>
      <c r="B274" s="13" t="s">
        <v>166</v>
      </c>
      <c r="C274" s="13" t="s">
        <v>17</v>
      </c>
      <c r="D274" s="13" t="s">
        <v>74</v>
      </c>
      <c r="E274" s="13" t="s">
        <v>168</v>
      </c>
      <c r="F274" s="13" t="s">
        <v>173</v>
      </c>
      <c r="G274" s="13" t="s">
        <v>45</v>
      </c>
      <c r="H274" s="5">
        <v>19316389.600000001</v>
      </c>
      <c r="I274" s="5">
        <v>19316389.600000001</v>
      </c>
      <c r="J274" s="5">
        <v>13351881.699999999</v>
      </c>
      <c r="K274" s="5">
        <f t="shared" si="58"/>
        <v>69.122035620983738</v>
      </c>
    </row>
    <row r="275" spans="1:11" ht="51.75" customHeight="1" x14ac:dyDescent="0.2">
      <c r="A275" s="19" t="s">
        <v>63</v>
      </c>
      <c r="B275" s="13" t="s">
        <v>166</v>
      </c>
      <c r="C275" s="13" t="s">
        <v>17</v>
      </c>
      <c r="D275" s="13" t="s">
        <v>74</v>
      </c>
      <c r="E275" s="13" t="s">
        <v>168</v>
      </c>
      <c r="F275" s="13" t="s">
        <v>173</v>
      </c>
      <c r="G275" s="13" t="s">
        <v>64</v>
      </c>
      <c r="H275" s="5">
        <v>2652151</v>
      </c>
      <c r="I275" s="5">
        <v>2652151</v>
      </c>
      <c r="J275" s="5">
        <v>1532203.63</v>
      </c>
      <c r="K275" s="5">
        <f t="shared" si="58"/>
        <v>57.772111391847588</v>
      </c>
    </row>
    <row r="276" spans="1:11" ht="51.75" customHeight="1" x14ac:dyDescent="0.2">
      <c r="A276" s="19" t="s">
        <v>175</v>
      </c>
      <c r="B276" s="13" t="s">
        <v>166</v>
      </c>
      <c r="C276" s="13" t="s">
        <v>17</v>
      </c>
      <c r="D276" s="13" t="s">
        <v>74</v>
      </c>
      <c r="E276" s="13" t="s">
        <v>168</v>
      </c>
      <c r="F276" s="13" t="s">
        <v>176</v>
      </c>
      <c r="G276" s="20" t="s">
        <v>0</v>
      </c>
      <c r="H276" s="21">
        <f t="shared" ref="H276:J277" si="63">H277</f>
        <v>1512894.6</v>
      </c>
      <c r="I276" s="21">
        <f t="shared" si="63"/>
        <v>1512894.6</v>
      </c>
      <c r="J276" s="5">
        <f t="shared" si="63"/>
        <v>1512894.6</v>
      </c>
      <c r="K276" s="5">
        <f t="shared" si="58"/>
        <v>100</v>
      </c>
    </row>
    <row r="277" spans="1:11" ht="78.75" customHeight="1" x14ac:dyDescent="0.2">
      <c r="A277" s="19" t="s">
        <v>42</v>
      </c>
      <c r="B277" s="13" t="s">
        <v>166</v>
      </c>
      <c r="C277" s="13" t="s">
        <v>17</v>
      </c>
      <c r="D277" s="13" t="s">
        <v>74</v>
      </c>
      <c r="E277" s="13" t="s">
        <v>168</v>
      </c>
      <c r="F277" s="13" t="s">
        <v>176</v>
      </c>
      <c r="G277" s="13" t="s">
        <v>43</v>
      </c>
      <c r="H277" s="21">
        <f t="shared" si="63"/>
        <v>1512894.6</v>
      </c>
      <c r="I277" s="21">
        <f t="shared" si="63"/>
        <v>1512894.6</v>
      </c>
      <c r="J277" s="5">
        <f t="shared" si="63"/>
        <v>1512894.6</v>
      </c>
      <c r="K277" s="5">
        <f t="shared" si="58"/>
        <v>100</v>
      </c>
    </row>
    <row r="278" spans="1:11" ht="42" customHeight="1" x14ac:dyDescent="0.2">
      <c r="A278" s="19" t="s">
        <v>44</v>
      </c>
      <c r="B278" s="13" t="s">
        <v>166</v>
      </c>
      <c r="C278" s="13" t="s">
        <v>17</v>
      </c>
      <c r="D278" s="13" t="s">
        <v>74</v>
      </c>
      <c r="E278" s="13" t="s">
        <v>168</v>
      </c>
      <c r="F278" s="13" t="s">
        <v>176</v>
      </c>
      <c r="G278" s="13" t="s">
        <v>45</v>
      </c>
      <c r="H278" s="21">
        <v>1512894.6</v>
      </c>
      <c r="I278" s="21">
        <v>1512894.6</v>
      </c>
      <c r="J278" s="5">
        <v>1512894.6</v>
      </c>
      <c r="K278" s="5">
        <f t="shared" si="58"/>
        <v>100</v>
      </c>
    </row>
    <row r="279" spans="1:11" s="51" customFormat="1" ht="67.5" customHeight="1" x14ac:dyDescent="0.2">
      <c r="A279" s="19" t="s">
        <v>190</v>
      </c>
      <c r="B279" s="13" t="s">
        <v>166</v>
      </c>
      <c r="C279" s="13" t="s">
        <v>17</v>
      </c>
      <c r="D279" s="13" t="s">
        <v>74</v>
      </c>
      <c r="E279" s="13" t="s">
        <v>168</v>
      </c>
      <c r="F279" s="13" t="s">
        <v>174</v>
      </c>
      <c r="G279" s="20" t="s">
        <v>0</v>
      </c>
      <c r="H279" s="21">
        <v>2572043.02</v>
      </c>
      <c r="I279" s="21">
        <v>2572043.02</v>
      </c>
      <c r="J279" s="5">
        <f>J280</f>
        <v>681393.53</v>
      </c>
      <c r="K279" s="5">
        <f t="shared" si="58"/>
        <v>26.492306882176493</v>
      </c>
    </row>
    <row r="280" spans="1:11" s="51" customFormat="1" ht="75" customHeight="1" x14ac:dyDescent="0.2">
      <c r="A280" s="19" t="s">
        <v>42</v>
      </c>
      <c r="B280" s="13" t="s">
        <v>166</v>
      </c>
      <c r="C280" s="13" t="s">
        <v>17</v>
      </c>
      <c r="D280" s="13" t="s">
        <v>74</v>
      </c>
      <c r="E280" s="13" t="s">
        <v>168</v>
      </c>
      <c r="F280" s="13" t="s">
        <v>174</v>
      </c>
      <c r="G280" s="13" t="s">
        <v>43</v>
      </c>
      <c r="H280" s="21">
        <v>2572043.02</v>
      </c>
      <c r="I280" s="21">
        <v>2572043.02</v>
      </c>
      <c r="J280" s="5">
        <f>J281</f>
        <v>681393.53</v>
      </c>
      <c r="K280" s="5">
        <f t="shared" si="58"/>
        <v>26.492306882176493</v>
      </c>
    </row>
    <row r="281" spans="1:11" s="51" customFormat="1" ht="42" customHeight="1" x14ac:dyDescent="0.2">
      <c r="A281" s="19" t="s">
        <v>44</v>
      </c>
      <c r="B281" s="13" t="s">
        <v>166</v>
      </c>
      <c r="C281" s="13" t="s">
        <v>17</v>
      </c>
      <c r="D281" s="13" t="s">
        <v>74</v>
      </c>
      <c r="E281" s="13" t="s">
        <v>168</v>
      </c>
      <c r="F281" s="13" t="s">
        <v>174</v>
      </c>
      <c r="G281" s="13" t="s">
        <v>45</v>
      </c>
      <c r="H281" s="21">
        <v>2572043.02</v>
      </c>
      <c r="I281" s="21">
        <v>2572043.02</v>
      </c>
      <c r="J281" s="5">
        <v>681393.53</v>
      </c>
      <c r="K281" s="5">
        <f t="shared" si="58"/>
        <v>26.492306882176493</v>
      </c>
    </row>
    <row r="282" spans="1:11" ht="48" customHeight="1" x14ac:dyDescent="0.2">
      <c r="A282" s="14" t="s">
        <v>180</v>
      </c>
      <c r="B282" s="15" t="s">
        <v>166</v>
      </c>
      <c r="C282" s="15" t="s">
        <v>17</v>
      </c>
      <c r="D282" s="15" t="s">
        <v>237</v>
      </c>
      <c r="E282" s="16" t="s">
        <v>0</v>
      </c>
      <c r="F282" s="16" t="s">
        <v>0</v>
      </c>
      <c r="G282" s="16" t="s">
        <v>0</v>
      </c>
      <c r="H282" s="4">
        <f>H283</f>
        <v>454719288.94</v>
      </c>
      <c r="I282" s="4">
        <f>I283</f>
        <v>454719288.94</v>
      </c>
      <c r="J282" s="4">
        <f>J283</f>
        <v>351021600.2899999</v>
      </c>
      <c r="K282" s="4">
        <f t="shared" si="58"/>
        <v>77.195229854504149</v>
      </c>
    </row>
    <row r="283" spans="1:11" ht="73.5" customHeight="1" x14ac:dyDescent="0.2">
      <c r="A283" s="14" t="s">
        <v>167</v>
      </c>
      <c r="B283" s="15" t="s">
        <v>166</v>
      </c>
      <c r="C283" s="15" t="s">
        <v>17</v>
      </c>
      <c r="D283" s="15" t="s">
        <v>237</v>
      </c>
      <c r="E283" s="15" t="s">
        <v>168</v>
      </c>
      <c r="F283" s="18" t="s">
        <v>0</v>
      </c>
      <c r="G283" s="18" t="s">
        <v>0</v>
      </c>
      <c r="H283" s="4">
        <f>H284+H287+H291+H294+H298+H302+H305+H309+H313+H316+H326+H329+H332+H320+H323</f>
        <v>454719288.94</v>
      </c>
      <c r="I283" s="4">
        <f t="shared" ref="I283:J283" si="64">I284+I287+I291+I294+I298+I302+I305+I309+I313+I316+I326+I329+I332+I320+I323</f>
        <v>454719288.94</v>
      </c>
      <c r="J283" s="4">
        <f t="shared" si="64"/>
        <v>351021600.2899999</v>
      </c>
      <c r="K283" s="4">
        <f t="shared" si="58"/>
        <v>77.195229854504149</v>
      </c>
    </row>
    <row r="284" spans="1:11" s="25" customFormat="1" ht="72" customHeight="1" x14ac:dyDescent="0.2">
      <c r="A284" s="36" t="s">
        <v>296</v>
      </c>
      <c r="B284" s="35" t="s">
        <v>166</v>
      </c>
      <c r="C284" s="35" t="s">
        <v>17</v>
      </c>
      <c r="D284" s="35" t="s">
        <v>237</v>
      </c>
      <c r="E284" s="35" t="s">
        <v>168</v>
      </c>
      <c r="F284" s="35" t="s">
        <v>297</v>
      </c>
      <c r="G284" s="37" t="s">
        <v>0</v>
      </c>
      <c r="H284" s="44">
        <v>95145505.150000006</v>
      </c>
      <c r="I284" s="44">
        <v>95145505.150000006</v>
      </c>
      <c r="J284" s="21">
        <f>J285</f>
        <v>93868261.390000001</v>
      </c>
      <c r="K284" s="21">
        <f t="shared" si="58"/>
        <v>98.657588965462537</v>
      </c>
    </row>
    <row r="285" spans="1:11" s="25" customFormat="1" ht="83.25" customHeight="1" x14ac:dyDescent="0.2">
      <c r="A285" s="36" t="s">
        <v>42</v>
      </c>
      <c r="B285" s="35" t="s">
        <v>166</v>
      </c>
      <c r="C285" s="35" t="s">
        <v>17</v>
      </c>
      <c r="D285" s="35" t="s">
        <v>237</v>
      </c>
      <c r="E285" s="35" t="s">
        <v>168</v>
      </c>
      <c r="F285" s="35" t="s">
        <v>297</v>
      </c>
      <c r="G285" s="35" t="s">
        <v>43</v>
      </c>
      <c r="H285" s="44">
        <v>95145505.150000006</v>
      </c>
      <c r="I285" s="44">
        <v>95145505.150000006</v>
      </c>
      <c r="J285" s="21">
        <f>J286</f>
        <v>93868261.390000001</v>
      </c>
      <c r="K285" s="21">
        <f t="shared" si="58"/>
        <v>98.657588965462537</v>
      </c>
    </row>
    <row r="286" spans="1:11" s="25" customFormat="1" ht="39.75" customHeight="1" x14ac:dyDescent="0.2">
      <c r="A286" s="36" t="s">
        <v>44</v>
      </c>
      <c r="B286" s="35" t="s">
        <v>166</v>
      </c>
      <c r="C286" s="35" t="s">
        <v>17</v>
      </c>
      <c r="D286" s="35" t="s">
        <v>237</v>
      </c>
      <c r="E286" s="35" t="s">
        <v>168</v>
      </c>
      <c r="F286" s="35" t="s">
        <v>297</v>
      </c>
      <c r="G286" s="35" t="s">
        <v>45</v>
      </c>
      <c r="H286" s="44">
        <v>95145505.150000006</v>
      </c>
      <c r="I286" s="44">
        <v>95145505.150000006</v>
      </c>
      <c r="J286" s="21">
        <v>93868261.390000001</v>
      </c>
      <c r="K286" s="21">
        <f t="shared" si="58"/>
        <v>98.657588965462537</v>
      </c>
    </row>
    <row r="287" spans="1:11" ht="43.5" customHeight="1" x14ac:dyDescent="0.2">
      <c r="A287" s="19" t="s">
        <v>169</v>
      </c>
      <c r="B287" s="13" t="s">
        <v>166</v>
      </c>
      <c r="C287" s="13" t="s">
        <v>17</v>
      </c>
      <c r="D287" s="13" t="s">
        <v>237</v>
      </c>
      <c r="E287" s="13" t="s">
        <v>168</v>
      </c>
      <c r="F287" s="13" t="s">
        <v>177</v>
      </c>
      <c r="G287" s="20" t="s">
        <v>0</v>
      </c>
      <c r="H287" s="21">
        <v>195590863</v>
      </c>
      <c r="I287" s="21">
        <f>I288</f>
        <v>195590863</v>
      </c>
      <c r="J287" s="21">
        <f>J288</f>
        <v>137097975.80000001</v>
      </c>
      <c r="K287" s="21">
        <f t="shared" si="58"/>
        <v>70.094263963649468</v>
      </c>
    </row>
    <row r="288" spans="1:11" ht="64.5" customHeight="1" x14ac:dyDescent="0.2">
      <c r="A288" s="19" t="s">
        <v>42</v>
      </c>
      <c r="B288" s="13" t="s">
        <v>166</v>
      </c>
      <c r="C288" s="13" t="s">
        <v>17</v>
      </c>
      <c r="D288" s="13" t="s">
        <v>237</v>
      </c>
      <c r="E288" s="13" t="s">
        <v>168</v>
      </c>
      <c r="F288" s="13" t="s">
        <v>177</v>
      </c>
      <c r="G288" s="13" t="s">
        <v>43</v>
      </c>
      <c r="H288" s="21">
        <v>195590863</v>
      </c>
      <c r="I288" s="5">
        <f>I289+I290</f>
        <v>195590863</v>
      </c>
      <c r="J288" s="5">
        <f>J289+J290</f>
        <v>137097975.80000001</v>
      </c>
      <c r="K288" s="5">
        <f t="shared" si="58"/>
        <v>70.094263963649468</v>
      </c>
    </row>
    <row r="289" spans="1:11" ht="37.5" customHeight="1" x14ac:dyDescent="0.2">
      <c r="A289" s="19" t="s">
        <v>44</v>
      </c>
      <c r="B289" s="13" t="s">
        <v>166</v>
      </c>
      <c r="C289" s="13" t="s">
        <v>17</v>
      </c>
      <c r="D289" s="13" t="s">
        <v>237</v>
      </c>
      <c r="E289" s="13" t="s">
        <v>168</v>
      </c>
      <c r="F289" s="13" t="s">
        <v>177</v>
      </c>
      <c r="G289" s="13" t="s">
        <v>45</v>
      </c>
      <c r="H289" s="21">
        <v>176130617</v>
      </c>
      <c r="I289" s="21">
        <v>176130617</v>
      </c>
      <c r="J289" s="5">
        <v>123923974.61</v>
      </c>
      <c r="K289" s="5">
        <f t="shared" si="58"/>
        <v>70.359132739539547</v>
      </c>
    </row>
    <row r="290" spans="1:11" ht="48.75" customHeight="1" x14ac:dyDescent="0.2">
      <c r="A290" s="19" t="s">
        <v>63</v>
      </c>
      <c r="B290" s="13" t="s">
        <v>166</v>
      </c>
      <c r="C290" s="13" t="s">
        <v>17</v>
      </c>
      <c r="D290" s="13" t="s">
        <v>237</v>
      </c>
      <c r="E290" s="13" t="s">
        <v>168</v>
      </c>
      <c r="F290" s="13" t="s">
        <v>177</v>
      </c>
      <c r="G290" s="13" t="s">
        <v>64</v>
      </c>
      <c r="H290" s="21">
        <v>19460246</v>
      </c>
      <c r="I290" s="21">
        <v>19460246</v>
      </c>
      <c r="J290" s="5">
        <v>13174001.189999999</v>
      </c>
      <c r="K290" s="5">
        <f t="shared" si="58"/>
        <v>67.696992062690271</v>
      </c>
    </row>
    <row r="291" spans="1:11" ht="65.25" customHeight="1" x14ac:dyDescent="0.2">
      <c r="A291" s="19" t="s">
        <v>170</v>
      </c>
      <c r="B291" s="13" t="s">
        <v>166</v>
      </c>
      <c r="C291" s="13" t="s">
        <v>17</v>
      </c>
      <c r="D291" s="13" t="s">
        <v>237</v>
      </c>
      <c r="E291" s="13" t="s">
        <v>168</v>
      </c>
      <c r="F291" s="13" t="s">
        <v>171</v>
      </c>
      <c r="G291" s="20" t="s">
        <v>0</v>
      </c>
      <c r="H291" s="34">
        <f t="shared" ref="H291:J292" si="65">H292</f>
        <v>4269900</v>
      </c>
      <c r="I291" s="34">
        <f t="shared" si="65"/>
        <v>4269900</v>
      </c>
      <c r="J291" s="5">
        <f t="shared" si="65"/>
        <v>3222100</v>
      </c>
      <c r="K291" s="5">
        <f t="shared" si="58"/>
        <v>75.46078362490924</v>
      </c>
    </row>
    <row r="292" spans="1:11" ht="61.5" customHeight="1" x14ac:dyDescent="0.2">
      <c r="A292" s="19" t="s">
        <v>42</v>
      </c>
      <c r="B292" s="13" t="s">
        <v>166</v>
      </c>
      <c r="C292" s="13" t="s">
        <v>17</v>
      </c>
      <c r="D292" s="13" t="s">
        <v>237</v>
      </c>
      <c r="E292" s="13" t="s">
        <v>168</v>
      </c>
      <c r="F292" s="13" t="s">
        <v>171</v>
      </c>
      <c r="G292" s="13" t="s">
        <v>43</v>
      </c>
      <c r="H292" s="34">
        <f t="shared" si="65"/>
        <v>4269900</v>
      </c>
      <c r="I292" s="34">
        <f t="shared" si="65"/>
        <v>4269900</v>
      </c>
      <c r="J292" s="5">
        <f t="shared" si="65"/>
        <v>3222100</v>
      </c>
      <c r="K292" s="5">
        <f t="shared" si="58"/>
        <v>75.46078362490924</v>
      </c>
    </row>
    <row r="293" spans="1:11" ht="36.75" customHeight="1" x14ac:dyDescent="0.2">
      <c r="A293" s="19" t="s">
        <v>44</v>
      </c>
      <c r="B293" s="13" t="s">
        <v>166</v>
      </c>
      <c r="C293" s="13" t="s">
        <v>17</v>
      </c>
      <c r="D293" s="13" t="s">
        <v>237</v>
      </c>
      <c r="E293" s="13" t="s">
        <v>168</v>
      </c>
      <c r="F293" s="13" t="s">
        <v>171</v>
      </c>
      <c r="G293" s="13" t="s">
        <v>45</v>
      </c>
      <c r="H293" s="34">
        <v>4269900</v>
      </c>
      <c r="I293" s="34">
        <v>4269900</v>
      </c>
      <c r="J293" s="5">
        <v>3222100</v>
      </c>
      <c r="K293" s="5">
        <f t="shared" si="58"/>
        <v>75.46078362490924</v>
      </c>
    </row>
    <row r="294" spans="1:11" ht="117.75" customHeight="1" x14ac:dyDescent="0.2">
      <c r="A294" s="19" t="s">
        <v>178</v>
      </c>
      <c r="B294" s="13" t="s">
        <v>166</v>
      </c>
      <c r="C294" s="13" t="s">
        <v>17</v>
      </c>
      <c r="D294" s="13" t="s">
        <v>237</v>
      </c>
      <c r="E294" s="13" t="s">
        <v>168</v>
      </c>
      <c r="F294" s="13" t="s">
        <v>179</v>
      </c>
      <c r="G294" s="20" t="s">
        <v>0</v>
      </c>
      <c r="H294" s="21">
        <v>18358200</v>
      </c>
      <c r="I294" s="5">
        <f>I295</f>
        <v>18358200</v>
      </c>
      <c r="J294" s="5">
        <f>J295</f>
        <v>13351997.33</v>
      </c>
      <c r="K294" s="5">
        <f t="shared" si="58"/>
        <v>72.730427438419881</v>
      </c>
    </row>
    <row r="295" spans="1:11" ht="80.25" customHeight="1" x14ac:dyDescent="0.2">
      <c r="A295" s="19" t="s">
        <v>42</v>
      </c>
      <c r="B295" s="13" t="s">
        <v>166</v>
      </c>
      <c r="C295" s="13" t="s">
        <v>17</v>
      </c>
      <c r="D295" s="13" t="s">
        <v>237</v>
      </c>
      <c r="E295" s="13" t="s">
        <v>168</v>
      </c>
      <c r="F295" s="13" t="s">
        <v>179</v>
      </c>
      <c r="G295" s="13" t="s">
        <v>43</v>
      </c>
      <c r="H295" s="21">
        <v>18358200</v>
      </c>
      <c r="I295" s="5">
        <f>I296+I297</f>
        <v>18358200</v>
      </c>
      <c r="J295" s="5">
        <f>J296+J297</f>
        <v>13351997.33</v>
      </c>
      <c r="K295" s="5">
        <f t="shared" si="58"/>
        <v>72.730427438419881</v>
      </c>
    </row>
    <row r="296" spans="1:11" ht="30.75" customHeight="1" x14ac:dyDescent="0.2">
      <c r="A296" s="19" t="s">
        <v>44</v>
      </c>
      <c r="B296" s="13" t="s">
        <v>166</v>
      </c>
      <c r="C296" s="13" t="s">
        <v>17</v>
      </c>
      <c r="D296" s="13" t="s">
        <v>237</v>
      </c>
      <c r="E296" s="13" t="s">
        <v>168</v>
      </c>
      <c r="F296" s="13" t="s">
        <v>179</v>
      </c>
      <c r="G296" s="13" t="s">
        <v>45</v>
      </c>
      <c r="H296" s="21">
        <v>16717680</v>
      </c>
      <c r="I296" s="21">
        <v>16717680</v>
      </c>
      <c r="J296" s="5">
        <v>12117670.1</v>
      </c>
      <c r="K296" s="5">
        <f t="shared" si="58"/>
        <v>72.484161079767048</v>
      </c>
    </row>
    <row r="297" spans="1:11" ht="43.5" customHeight="1" x14ac:dyDescent="0.2">
      <c r="A297" s="19" t="s">
        <v>63</v>
      </c>
      <c r="B297" s="13" t="s">
        <v>166</v>
      </c>
      <c r="C297" s="13" t="s">
        <v>17</v>
      </c>
      <c r="D297" s="13" t="s">
        <v>237</v>
      </c>
      <c r="E297" s="13" t="s">
        <v>168</v>
      </c>
      <c r="F297" s="13" t="s">
        <v>179</v>
      </c>
      <c r="G297" s="13" t="s">
        <v>64</v>
      </c>
      <c r="H297" s="21">
        <v>1640520</v>
      </c>
      <c r="I297" s="21">
        <v>1640520</v>
      </c>
      <c r="J297" s="5">
        <v>1234327.23</v>
      </c>
      <c r="K297" s="5">
        <f t="shared" ref="K297:K367" si="66">J297/I297*100</f>
        <v>75.239998902786922</v>
      </c>
    </row>
    <row r="298" spans="1:11" ht="32.25" customHeight="1" x14ac:dyDescent="0.2">
      <c r="A298" s="19" t="s">
        <v>180</v>
      </c>
      <c r="B298" s="13" t="s">
        <v>166</v>
      </c>
      <c r="C298" s="13" t="s">
        <v>17</v>
      </c>
      <c r="D298" s="13" t="s">
        <v>237</v>
      </c>
      <c r="E298" s="13" t="s">
        <v>168</v>
      </c>
      <c r="F298" s="13" t="s">
        <v>181</v>
      </c>
      <c r="G298" s="20" t="s">
        <v>0</v>
      </c>
      <c r="H298" s="21">
        <f>H299</f>
        <v>51055400.600000001</v>
      </c>
      <c r="I298" s="21">
        <f>I299</f>
        <v>51055400.600000001</v>
      </c>
      <c r="J298" s="5">
        <f>J299</f>
        <v>29198368.119999997</v>
      </c>
      <c r="K298" s="5">
        <f t="shared" si="66"/>
        <v>57.189577942514461</v>
      </c>
    </row>
    <row r="299" spans="1:11" ht="47.25" customHeight="1" x14ac:dyDescent="0.2">
      <c r="A299" s="19" t="s">
        <v>42</v>
      </c>
      <c r="B299" s="13" t="s">
        <v>166</v>
      </c>
      <c r="C299" s="13" t="s">
        <v>17</v>
      </c>
      <c r="D299" s="13" t="s">
        <v>237</v>
      </c>
      <c r="E299" s="13" t="s">
        <v>168</v>
      </c>
      <c r="F299" s="13" t="s">
        <v>181</v>
      </c>
      <c r="G299" s="13" t="s">
        <v>43</v>
      </c>
      <c r="H299" s="21">
        <f>H300+H301</f>
        <v>51055400.600000001</v>
      </c>
      <c r="I299" s="21">
        <f>I300+I301</f>
        <v>51055400.600000001</v>
      </c>
      <c r="J299" s="5">
        <f>J300+J301</f>
        <v>29198368.119999997</v>
      </c>
      <c r="K299" s="5">
        <f t="shared" si="66"/>
        <v>57.189577942514461</v>
      </c>
    </row>
    <row r="300" spans="1:11" ht="30.75" customHeight="1" x14ac:dyDescent="0.2">
      <c r="A300" s="19" t="s">
        <v>44</v>
      </c>
      <c r="B300" s="13" t="s">
        <v>166</v>
      </c>
      <c r="C300" s="13" t="s">
        <v>17</v>
      </c>
      <c r="D300" s="13" t="s">
        <v>237</v>
      </c>
      <c r="E300" s="13" t="s">
        <v>168</v>
      </c>
      <c r="F300" s="13" t="s">
        <v>181</v>
      </c>
      <c r="G300" s="13" t="s">
        <v>45</v>
      </c>
      <c r="H300" s="21">
        <v>47960013.600000001</v>
      </c>
      <c r="I300" s="21">
        <v>47960013.600000001</v>
      </c>
      <c r="J300" s="5">
        <v>26756559.609999999</v>
      </c>
      <c r="K300" s="5">
        <f t="shared" si="66"/>
        <v>55.789307803699209</v>
      </c>
    </row>
    <row r="301" spans="1:11" ht="47.25" customHeight="1" x14ac:dyDescent="0.2">
      <c r="A301" s="19" t="s">
        <v>63</v>
      </c>
      <c r="B301" s="13" t="s">
        <v>166</v>
      </c>
      <c r="C301" s="13" t="s">
        <v>17</v>
      </c>
      <c r="D301" s="13" t="s">
        <v>237</v>
      </c>
      <c r="E301" s="13" t="s">
        <v>168</v>
      </c>
      <c r="F301" s="13" t="s">
        <v>181</v>
      </c>
      <c r="G301" s="13" t="s">
        <v>64</v>
      </c>
      <c r="H301" s="21">
        <v>3095387</v>
      </c>
      <c r="I301" s="21">
        <v>3095387</v>
      </c>
      <c r="J301" s="5">
        <v>2441808.5099999998</v>
      </c>
      <c r="K301" s="5">
        <f t="shared" si="66"/>
        <v>78.885403020688514</v>
      </c>
    </row>
    <row r="302" spans="1:11" ht="63.75" customHeight="1" x14ac:dyDescent="0.2">
      <c r="A302" s="19" t="s">
        <v>182</v>
      </c>
      <c r="B302" s="13" t="s">
        <v>166</v>
      </c>
      <c r="C302" s="13" t="s">
        <v>17</v>
      </c>
      <c r="D302" s="13" t="s">
        <v>237</v>
      </c>
      <c r="E302" s="13" t="s">
        <v>168</v>
      </c>
      <c r="F302" s="13" t="s">
        <v>183</v>
      </c>
      <c r="G302" s="20" t="s">
        <v>0</v>
      </c>
      <c r="H302" s="21">
        <v>24374.400000000001</v>
      </c>
      <c r="I302" s="21">
        <v>24374.400000000001</v>
      </c>
      <c r="J302" s="5">
        <f>J303</f>
        <v>24374.400000000001</v>
      </c>
      <c r="K302" s="5">
        <f t="shared" si="66"/>
        <v>100</v>
      </c>
    </row>
    <row r="303" spans="1:11" ht="67.5" customHeight="1" x14ac:dyDescent="0.2">
      <c r="A303" s="19" t="s">
        <v>42</v>
      </c>
      <c r="B303" s="13" t="s">
        <v>166</v>
      </c>
      <c r="C303" s="13" t="s">
        <v>17</v>
      </c>
      <c r="D303" s="13" t="s">
        <v>237</v>
      </c>
      <c r="E303" s="13" t="s">
        <v>168</v>
      </c>
      <c r="F303" s="13" t="s">
        <v>183</v>
      </c>
      <c r="G303" s="13" t="s">
        <v>43</v>
      </c>
      <c r="H303" s="21">
        <v>24374.400000000001</v>
      </c>
      <c r="I303" s="21">
        <v>24374.400000000001</v>
      </c>
      <c r="J303" s="5">
        <f>J304</f>
        <v>24374.400000000001</v>
      </c>
      <c r="K303" s="5">
        <f t="shared" si="66"/>
        <v>100</v>
      </c>
    </row>
    <row r="304" spans="1:11" ht="36" customHeight="1" x14ac:dyDescent="0.2">
      <c r="A304" s="19" t="s">
        <v>44</v>
      </c>
      <c r="B304" s="13" t="s">
        <v>166</v>
      </c>
      <c r="C304" s="13" t="s">
        <v>17</v>
      </c>
      <c r="D304" s="13" t="s">
        <v>237</v>
      </c>
      <c r="E304" s="13" t="s">
        <v>168</v>
      </c>
      <c r="F304" s="13" t="s">
        <v>183</v>
      </c>
      <c r="G304" s="13" t="s">
        <v>45</v>
      </c>
      <c r="H304" s="21">
        <v>24374.400000000001</v>
      </c>
      <c r="I304" s="21">
        <v>24374.400000000001</v>
      </c>
      <c r="J304" s="5">
        <v>24374.400000000001</v>
      </c>
      <c r="K304" s="5">
        <f t="shared" si="66"/>
        <v>100</v>
      </c>
    </row>
    <row r="305" spans="1:11" ht="32.25" customHeight="1" x14ac:dyDescent="0.2">
      <c r="A305" s="19" t="s">
        <v>184</v>
      </c>
      <c r="B305" s="13" t="s">
        <v>166</v>
      </c>
      <c r="C305" s="13" t="s">
        <v>17</v>
      </c>
      <c r="D305" s="13" t="s">
        <v>237</v>
      </c>
      <c r="E305" s="13" t="s">
        <v>168</v>
      </c>
      <c r="F305" s="13" t="s">
        <v>185</v>
      </c>
      <c r="G305" s="20" t="s">
        <v>0</v>
      </c>
      <c r="H305" s="21">
        <f>H306</f>
        <v>5057191.1400000006</v>
      </c>
      <c r="I305" s="21">
        <f>I306</f>
        <v>5057191.1400000006</v>
      </c>
      <c r="J305" s="21">
        <f>J306</f>
        <v>2223580</v>
      </c>
      <c r="K305" s="21">
        <f t="shared" si="66"/>
        <v>43.968676256124262</v>
      </c>
    </row>
    <row r="306" spans="1:11" ht="72.75" customHeight="1" x14ac:dyDescent="0.2">
      <c r="A306" s="19" t="s">
        <v>42</v>
      </c>
      <c r="B306" s="13" t="s">
        <v>166</v>
      </c>
      <c r="C306" s="13" t="s">
        <v>17</v>
      </c>
      <c r="D306" s="13" t="s">
        <v>237</v>
      </c>
      <c r="E306" s="13" t="s">
        <v>168</v>
      </c>
      <c r="F306" s="13" t="s">
        <v>185</v>
      </c>
      <c r="G306" s="13" t="s">
        <v>43</v>
      </c>
      <c r="H306" s="5">
        <f>H307+H308</f>
        <v>5057191.1400000006</v>
      </c>
      <c r="I306" s="5">
        <f>I307+I308</f>
        <v>5057191.1400000006</v>
      </c>
      <c r="J306" s="5">
        <f>J307+J308</f>
        <v>2223580</v>
      </c>
      <c r="K306" s="5">
        <f t="shared" si="66"/>
        <v>43.968676256124262</v>
      </c>
    </row>
    <row r="307" spans="1:11" ht="36.75" customHeight="1" x14ac:dyDescent="0.2">
      <c r="A307" s="19" t="s">
        <v>44</v>
      </c>
      <c r="B307" s="13" t="s">
        <v>166</v>
      </c>
      <c r="C307" s="13" t="s">
        <v>17</v>
      </c>
      <c r="D307" s="13" t="s">
        <v>237</v>
      </c>
      <c r="E307" s="13" t="s">
        <v>168</v>
      </c>
      <c r="F307" s="13" t="s">
        <v>185</v>
      </c>
      <c r="G307" s="13" t="s">
        <v>45</v>
      </c>
      <c r="H307" s="5">
        <v>4271559.9400000004</v>
      </c>
      <c r="I307" s="5">
        <v>4271559.9400000004</v>
      </c>
      <c r="J307" s="5">
        <v>1925426</v>
      </c>
      <c r="K307" s="5">
        <f t="shared" si="66"/>
        <v>45.075476571680738</v>
      </c>
    </row>
    <row r="308" spans="1:11" ht="32.25" customHeight="1" x14ac:dyDescent="0.2">
      <c r="A308" s="19" t="s">
        <v>63</v>
      </c>
      <c r="B308" s="13" t="s">
        <v>166</v>
      </c>
      <c r="C308" s="13" t="s">
        <v>17</v>
      </c>
      <c r="D308" s="13" t="s">
        <v>237</v>
      </c>
      <c r="E308" s="13" t="s">
        <v>168</v>
      </c>
      <c r="F308" s="13" t="s">
        <v>185</v>
      </c>
      <c r="G308" s="13" t="s">
        <v>64</v>
      </c>
      <c r="H308" s="21">
        <v>785631.2</v>
      </c>
      <c r="I308" s="5">
        <v>785631.2</v>
      </c>
      <c r="J308" s="5">
        <v>298154</v>
      </c>
      <c r="K308" s="5">
        <f t="shared" si="66"/>
        <v>37.950885860948496</v>
      </c>
    </row>
    <row r="309" spans="1:11" ht="48.95" customHeight="1" x14ac:dyDescent="0.2">
      <c r="A309" s="19" t="s">
        <v>274</v>
      </c>
      <c r="B309" s="13" t="s">
        <v>166</v>
      </c>
      <c r="C309" s="13" t="s">
        <v>17</v>
      </c>
      <c r="D309" s="13" t="s">
        <v>237</v>
      </c>
      <c r="E309" s="13" t="s">
        <v>168</v>
      </c>
      <c r="F309" s="13" t="s">
        <v>205</v>
      </c>
      <c r="G309" s="20" t="s">
        <v>0</v>
      </c>
      <c r="H309" s="21">
        <f>H310</f>
        <v>72000</v>
      </c>
      <c r="I309" s="21">
        <f t="shared" ref="I309:J309" si="67">I310</f>
        <v>72000</v>
      </c>
      <c r="J309" s="21">
        <f t="shared" si="67"/>
        <v>41452</v>
      </c>
      <c r="K309" s="5">
        <f t="shared" si="66"/>
        <v>57.572222222222223</v>
      </c>
    </row>
    <row r="310" spans="1:11" ht="72.75" customHeight="1" x14ac:dyDescent="0.2">
      <c r="A310" s="19" t="s">
        <v>42</v>
      </c>
      <c r="B310" s="13" t="s">
        <v>166</v>
      </c>
      <c r="C310" s="13" t="s">
        <v>17</v>
      </c>
      <c r="D310" s="13" t="s">
        <v>237</v>
      </c>
      <c r="E310" s="13" t="s">
        <v>168</v>
      </c>
      <c r="F310" s="13" t="s">
        <v>205</v>
      </c>
      <c r="G310" s="13" t="s">
        <v>43</v>
      </c>
      <c r="H310" s="21">
        <f>H311+H312</f>
        <v>72000</v>
      </c>
      <c r="I310" s="21">
        <f t="shared" ref="I310:J310" si="68">I311+I312</f>
        <v>72000</v>
      </c>
      <c r="J310" s="21">
        <f t="shared" si="68"/>
        <v>41452</v>
      </c>
      <c r="K310" s="5">
        <f t="shared" si="66"/>
        <v>57.572222222222223</v>
      </c>
    </row>
    <row r="311" spans="1:11" s="65" customFormat="1" ht="33.75" customHeight="1" x14ac:dyDescent="0.2">
      <c r="A311" s="19" t="s">
        <v>44</v>
      </c>
      <c r="B311" s="13" t="s">
        <v>166</v>
      </c>
      <c r="C311" s="13" t="s">
        <v>17</v>
      </c>
      <c r="D311" s="13" t="s">
        <v>237</v>
      </c>
      <c r="E311" s="13" t="s">
        <v>168</v>
      </c>
      <c r="F311" s="13" t="s">
        <v>205</v>
      </c>
      <c r="G311" s="13">
        <v>610</v>
      </c>
      <c r="H311" s="21">
        <v>47432</v>
      </c>
      <c r="I311" s="21">
        <v>47432</v>
      </c>
      <c r="J311" s="5">
        <v>23962</v>
      </c>
      <c r="K311" s="5">
        <f t="shared" si="66"/>
        <v>50.518637206948888</v>
      </c>
    </row>
    <row r="312" spans="1:11" ht="44.25" customHeight="1" x14ac:dyDescent="0.2">
      <c r="A312" s="19" t="s">
        <v>63</v>
      </c>
      <c r="B312" s="13" t="s">
        <v>166</v>
      </c>
      <c r="C312" s="13" t="s">
        <v>17</v>
      </c>
      <c r="D312" s="13" t="s">
        <v>237</v>
      </c>
      <c r="E312" s="13" t="s">
        <v>168</v>
      </c>
      <c r="F312" s="13" t="s">
        <v>205</v>
      </c>
      <c r="G312" s="13" t="s">
        <v>64</v>
      </c>
      <c r="H312" s="21">
        <v>24568</v>
      </c>
      <c r="I312" s="21">
        <v>24568</v>
      </c>
      <c r="J312" s="5">
        <v>17490</v>
      </c>
      <c r="K312" s="5">
        <f t="shared" si="66"/>
        <v>71.190166069684153</v>
      </c>
    </row>
    <row r="313" spans="1:11" ht="64.5" customHeight="1" x14ac:dyDescent="0.2">
      <c r="A313" s="19" t="s">
        <v>186</v>
      </c>
      <c r="B313" s="13" t="s">
        <v>166</v>
      </c>
      <c r="C313" s="13" t="s">
        <v>17</v>
      </c>
      <c r="D313" s="13" t="s">
        <v>237</v>
      </c>
      <c r="E313" s="13" t="s">
        <v>168</v>
      </c>
      <c r="F313" s="13" t="s">
        <v>187</v>
      </c>
      <c r="G313" s="20" t="s">
        <v>0</v>
      </c>
      <c r="H313" s="21">
        <f t="shared" ref="H313:J314" si="69">H314</f>
        <v>219425.6</v>
      </c>
      <c r="I313" s="5">
        <f t="shared" si="69"/>
        <v>219425.6</v>
      </c>
      <c r="J313" s="5">
        <f t="shared" si="69"/>
        <v>219425.6</v>
      </c>
      <c r="K313" s="5">
        <f t="shared" si="66"/>
        <v>100</v>
      </c>
    </row>
    <row r="314" spans="1:11" ht="87.75" customHeight="1" x14ac:dyDescent="0.2">
      <c r="A314" s="19" t="s">
        <v>42</v>
      </c>
      <c r="B314" s="13" t="s">
        <v>166</v>
      </c>
      <c r="C314" s="13" t="s">
        <v>17</v>
      </c>
      <c r="D314" s="13" t="s">
        <v>237</v>
      </c>
      <c r="E314" s="13" t="s">
        <v>168</v>
      </c>
      <c r="F314" s="13" t="s">
        <v>187</v>
      </c>
      <c r="G314" s="13" t="s">
        <v>43</v>
      </c>
      <c r="H314" s="21">
        <f t="shared" si="69"/>
        <v>219425.6</v>
      </c>
      <c r="I314" s="21">
        <f t="shared" si="69"/>
        <v>219425.6</v>
      </c>
      <c r="J314" s="21">
        <f t="shared" si="69"/>
        <v>219425.6</v>
      </c>
      <c r="K314" s="5">
        <f t="shared" si="66"/>
        <v>100</v>
      </c>
    </row>
    <row r="315" spans="1:11" ht="24.75" customHeight="1" x14ac:dyDescent="0.2">
      <c r="A315" s="19" t="s">
        <v>44</v>
      </c>
      <c r="B315" s="13" t="s">
        <v>166</v>
      </c>
      <c r="C315" s="13" t="s">
        <v>17</v>
      </c>
      <c r="D315" s="13" t="s">
        <v>237</v>
      </c>
      <c r="E315" s="13" t="s">
        <v>168</v>
      </c>
      <c r="F315" s="13" t="s">
        <v>187</v>
      </c>
      <c r="G315" s="13" t="s">
        <v>45</v>
      </c>
      <c r="H315" s="21">
        <v>219425.6</v>
      </c>
      <c r="I315" s="21">
        <v>219425.6</v>
      </c>
      <c r="J315" s="21">
        <v>219425.6</v>
      </c>
      <c r="K315" s="5">
        <f t="shared" si="66"/>
        <v>100</v>
      </c>
    </row>
    <row r="316" spans="1:11" ht="96" customHeight="1" x14ac:dyDescent="0.2">
      <c r="A316" s="19" t="s">
        <v>188</v>
      </c>
      <c r="B316" s="13" t="s">
        <v>166</v>
      </c>
      <c r="C316" s="13" t="s">
        <v>17</v>
      </c>
      <c r="D316" s="13" t="s">
        <v>237</v>
      </c>
      <c r="E316" s="13" t="s">
        <v>168</v>
      </c>
      <c r="F316" s="13" t="s">
        <v>189</v>
      </c>
      <c r="G316" s="20" t="s">
        <v>0</v>
      </c>
      <c r="H316" s="21">
        <v>16332436.560000001</v>
      </c>
      <c r="I316" s="5">
        <f>I317</f>
        <v>16332436.560000001</v>
      </c>
      <c r="J316" s="5">
        <f>J317</f>
        <v>6725311.9000000004</v>
      </c>
      <c r="K316" s="5">
        <f t="shared" si="66"/>
        <v>41.177639816896985</v>
      </c>
    </row>
    <row r="317" spans="1:11" ht="64.5" customHeight="1" x14ac:dyDescent="0.2">
      <c r="A317" s="19" t="s">
        <v>42</v>
      </c>
      <c r="B317" s="13" t="s">
        <v>166</v>
      </c>
      <c r="C317" s="13" t="s">
        <v>17</v>
      </c>
      <c r="D317" s="13" t="s">
        <v>237</v>
      </c>
      <c r="E317" s="13" t="s">
        <v>168</v>
      </c>
      <c r="F317" s="13" t="s">
        <v>189</v>
      </c>
      <c r="G317" s="13" t="s">
        <v>43</v>
      </c>
      <c r="H317" s="21">
        <v>16332436.560000001</v>
      </c>
      <c r="I317" s="5">
        <f>I318+I319</f>
        <v>16332436.560000001</v>
      </c>
      <c r="J317" s="5">
        <f>J318+J319</f>
        <v>6725311.9000000004</v>
      </c>
      <c r="K317" s="5">
        <f t="shared" si="66"/>
        <v>41.177639816896985</v>
      </c>
    </row>
    <row r="318" spans="1:11" ht="32.25" customHeight="1" x14ac:dyDescent="0.2">
      <c r="A318" s="19" t="s">
        <v>44</v>
      </c>
      <c r="B318" s="13" t="s">
        <v>166</v>
      </c>
      <c r="C318" s="13" t="s">
        <v>17</v>
      </c>
      <c r="D318" s="13" t="s">
        <v>237</v>
      </c>
      <c r="E318" s="13" t="s">
        <v>168</v>
      </c>
      <c r="F318" s="13" t="s">
        <v>189</v>
      </c>
      <c r="G318" s="13" t="s">
        <v>45</v>
      </c>
      <c r="H318" s="21">
        <v>13579617.210000001</v>
      </c>
      <c r="I318" s="21">
        <v>13579617.210000001</v>
      </c>
      <c r="J318" s="5">
        <v>5597833</v>
      </c>
      <c r="K318" s="5">
        <f t="shared" si="66"/>
        <v>41.222318077403294</v>
      </c>
    </row>
    <row r="319" spans="1:11" ht="46.5" customHeight="1" x14ac:dyDescent="0.2">
      <c r="A319" s="19" t="s">
        <v>63</v>
      </c>
      <c r="B319" s="13" t="s">
        <v>166</v>
      </c>
      <c r="C319" s="13" t="s">
        <v>17</v>
      </c>
      <c r="D319" s="13" t="s">
        <v>237</v>
      </c>
      <c r="E319" s="13" t="s">
        <v>168</v>
      </c>
      <c r="F319" s="13" t="s">
        <v>189</v>
      </c>
      <c r="G319" s="13" t="s">
        <v>64</v>
      </c>
      <c r="H319" s="21">
        <v>2752819.35</v>
      </c>
      <c r="I319" s="21">
        <v>2752819.35</v>
      </c>
      <c r="J319" s="5">
        <v>1127478.8999999999</v>
      </c>
      <c r="K319" s="5">
        <f t="shared" si="66"/>
        <v>40.957242617464161</v>
      </c>
    </row>
    <row r="320" spans="1:11" s="65" customFormat="1" ht="46.5" customHeight="1" x14ac:dyDescent="0.2">
      <c r="A320" s="19" t="s">
        <v>318</v>
      </c>
      <c r="B320" s="13" t="s">
        <v>166</v>
      </c>
      <c r="C320" s="13" t="s">
        <v>17</v>
      </c>
      <c r="D320" s="13" t="s">
        <v>237</v>
      </c>
      <c r="E320" s="13" t="s">
        <v>168</v>
      </c>
      <c r="F320" s="13" t="s">
        <v>319</v>
      </c>
      <c r="G320" s="13"/>
      <c r="H320" s="21">
        <f>H321</f>
        <v>4690000</v>
      </c>
      <c r="I320" s="21">
        <f t="shared" ref="I320:J321" si="70">I321</f>
        <v>4690000</v>
      </c>
      <c r="J320" s="21">
        <f t="shared" si="70"/>
        <v>4194246</v>
      </c>
      <c r="K320" s="5">
        <f t="shared" si="66"/>
        <v>89.429552238805968</v>
      </c>
    </row>
    <row r="321" spans="1:11" s="65" customFormat="1" ht="46.5" customHeight="1" x14ac:dyDescent="0.2">
      <c r="A321" s="19" t="s">
        <v>42</v>
      </c>
      <c r="B321" s="13" t="s">
        <v>166</v>
      </c>
      <c r="C321" s="13" t="s">
        <v>17</v>
      </c>
      <c r="D321" s="13" t="s">
        <v>237</v>
      </c>
      <c r="E321" s="13" t="s">
        <v>168</v>
      </c>
      <c r="F321" s="13" t="s">
        <v>319</v>
      </c>
      <c r="G321" s="13">
        <v>600</v>
      </c>
      <c r="H321" s="21">
        <f>H322</f>
        <v>4690000</v>
      </c>
      <c r="I321" s="21">
        <f t="shared" si="70"/>
        <v>4690000</v>
      </c>
      <c r="J321" s="21">
        <f t="shared" si="70"/>
        <v>4194246</v>
      </c>
      <c r="K321" s="5">
        <f t="shared" si="66"/>
        <v>89.429552238805968</v>
      </c>
    </row>
    <row r="322" spans="1:11" s="65" customFormat="1" ht="46.5" customHeight="1" x14ac:dyDescent="0.2">
      <c r="A322" s="19" t="s">
        <v>44</v>
      </c>
      <c r="B322" s="13" t="s">
        <v>166</v>
      </c>
      <c r="C322" s="13" t="s">
        <v>17</v>
      </c>
      <c r="D322" s="13" t="s">
        <v>237</v>
      </c>
      <c r="E322" s="13" t="s">
        <v>168</v>
      </c>
      <c r="F322" s="13" t="s">
        <v>319</v>
      </c>
      <c r="G322" s="13">
        <v>610</v>
      </c>
      <c r="H322" s="21">
        <v>4690000</v>
      </c>
      <c r="I322" s="21">
        <v>4690000</v>
      </c>
      <c r="J322" s="5">
        <v>4194246</v>
      </c>
      <c r="K322" s="5">
        <f t="shared" si="66"/>
        <v>89.429552238805968</v>
      </c>
    </row>
    <row r="323" spans="1:11" s="65" customFormat="1" ht="46.5" customHeight="1" x14ac:dyDescent="0.2">
      <c r="A323" s="19" t="s">
        <v>175</v>
      </c>
      <c r="B323" s="13" t="s">
        <v>166</v>
      </c>
      <c r="C323" s="13" t="s">
        <v>17</v>
      </c>
      <c r="D323" s="13" t="s">
        <v>237</v>
      </c>
      <c r="E323" s="13" t="s">
        <v>168</v>
      </c>
      <c r="F323" s="13" t="s">
        <v>176</v>
      </c>
      <c r="G323" s="13"/>
      <c r="H323" s="21">
        <f>H324</f>
        <v>963491.42</v>
      </c>
      <c r="I323" s="21">
        <f t="shared" ref="I323:J324" si="71">I324</f>
        <v>963491.42</v>
      </c>
      <c r="J323" s="21">
        <f t="shared" si="71"/>
        <v>0</v>
      </c>
      <c r="K323" s="5">
        <f t="shared" si="66"/>
        <v>0</v>
      </c>
    </row>
    <row r="324" spans="1:11" s="65" customFormat="1" ht="46.5" customHeight="1" x14ac:dyDescent="0.2">
      <c r="A324" s="19" t="s">
        <v>42</v>
      </c>
      <c r="B324" s="13" t="s">
        <v>166</v>
      </c>
      <c r="C324" s="13" t="s">
        <v>17</v>
      </c>
      <c r="D324" s="13" t="s">
        <v>237</v>
      </c>
      <c r="E324" s="13" t="s">
        <v>168</v>
      </c>
      <c r="F324" s="13" t="s">
        <v>176</v>
      </c>
      <c r="G324" s="13">
        <v>600</v>
      </c>
      <c r="H324" s="21">
        <f>H325</f>
        <v>963491.42</v>
      </c>
      <c r="I324" s="21">
        <f t="shared" si="71"/>
        <v>963491.42</v>
      </c>
      <c r="J324" s="21">
        <f t="shared" si="71"/>
        <v>0</v>
      </c>
      <c r="K324" s="5">
        <f t="shared" si="66"/>
        <v>0</v>
      </c>
    </row>
    <row r="325" spans="1:11" s="65" customFormat="1" ht="46.5" customHeight="1" x14ac:dyDescent="0.2">
      <c r="A325" s="19" t="s">
        <v>44</v>
      </c>
      <c r="B325" s="13" t="s">
        <v>166</v>
      </c>
      <c r="C325" s="13" t="s">
        <v>17</v>
      </c>
      <c r="D325" s="13" t="s">
        <v>237</v>
      </c>
      <c r="E325" s="13" t="s">
        <v>168</v>
      </c>
      <c r="F325" s="13" t="s">
        <v>176</v>
      </c>
      <c r="G325" s="13">
        <v>610</v>
      </c>
      <c r="H325" s="21">
        <v>963491.42</v>
      </c>
      <c r="I325" s="21">
        <v>963491.42</v>
      </c>
      <c r="J325" s="5">
        <v>0</v>
      </c>
      <c r="K325" s="5">
        <f t="shared" si="66"/>
        <v>0</v>
      </c>
    </row>
    <row r="326" spans="1:11" ht="57" customHeight="1" x14ac:dyDescent="0.2">
      <c r="A326" s="52" t="s">
        <v>300</v>
      </c>
      <c r="B326" s="13" t="s">
        <v>166</v>
      </c>
      <c r="C326" s="13" t="s">
        <v>17</v>
      </c>
      <c r="D326" s="13" t="s">
        <v>237</v>
      </c>
      <c r="E326" s="13" t="s">
        <v>168</v>
      </c>
      <c r="F326" s="13" t="s">
        <v>301</v>
      </c>
      <c r="G326" s="20" t="s">
        <v>0</v>
      </c>
      <c r="H326" s="21">
        <f t="shared" ref="H326:J327" si="72">H327</f>
        <v>61796100</v>
      </c>
      <c r="I326" s="21">
        <f t="shared" si="72"/>
        <v>61796100</v>
      </c>
      <c r="J326" s="5">
        <f t="shared" si="72"/>
        <v>59968288.409999996</v>
      </c>
      <c r="K326" s="5">
        <f t="shared" si="66"/>
        <v>97.042189410011304</v>
      </c>
    </row>
    <row r="327" spans="1:11" ht="67.5" customHeight="1" x14ac:dyDescent="0.2">
      <c r="A327" s="19" t="s">
        <v>42</v>
      </c>
      <c r="B327" s="13" t="s">
        <v>166</v>
      </c>
      <c r="C327" s="13" t="s">
        <v>17</v>
      </c>
      <c r="D327" s="13" t="s">
        <v>237</v>
      </c>
      <c r="E327" s="13" t="s">
        <v>168</v>
      </c>
      <c r="F327" s="13" t="s">
        <v>301</v>
      </c>
      <c r="G327" s="13" t="s">
        <v>43</v>
      </c>
      <c r="H327" s="21">
        <f t="shared" si="72"/>
        <v>61796100</v>
      </c>
      <c r="I327" s="21">
        <f t="shared" si="72"/>
        <v>61796100</v>
      </c>
      <c r="J327" s="5">
        <f t="shared" si="72"/>
        <v>59968288.409999996</v>
      </c>
      <c r="K327" s="5">
        <f t="shared" si="66"/>
        <v>97.042189410011304</v>
      </c>
    </row>
    <row r="328" spans="1:11" ht="32.25" customHeight="1" x14ac:dyDescent="0.2">
      <c r="A328" s="19" t="s">
        <v>44</v>
      </c>
      <c r="B328" s="13" t="s">
        <v>166</v>
      </c>
      <c r="C328" s="13" t="s">
        <v>17</v>
      </c>
      <c r="D328" s="13" t="s">
        <v>237</v>
      </c>
      <c r="E328" s="13" t="s">
        <v>168</v>
      </c>
      <c r="F328" s="13" t="s">
        <v>301</v>
      </c>
      <c r="G328" s="13" t="s">
        <v>45</v>
      </c>
      <c r="H328" s="5">
        <v>61796100</v>
      </c>
      <c r="I328" s="5">
        <v>61796100</v>
      </c>
      <c r="J328" s="5">
        <v>59968288.409999996</v>
      </c>
      <c r="K328" s="5">
        <f t="shared" si="66"/>
        <v>97.042189410011304</v>
      </c>
    </row>
    <row r="329" spans="1:11" ht="100.5" customHeight="1" x14ac:dyDescent="0.2">
      <c r="A329" s="19" t="s">
        <v>191</v>
      </c>
      <c r="B329" s="13" t="s">
        <v>166</v>
      </c>
      <c r="C329" s="13" t="s">
        <v>17</v>
      </c>
      <c r="D329" s="13" t="s">
        <v>237</v>
      </c>
      <c r="E329" s="13" t="s">
        <v>168</v>
      </c>
      <c r="F329" s="13" t="s">
        <v>192</v>
      </c>
      <c r="G329" s="20" t="s">
        <v>0</v>
      </c>
      <c r="H329" s="21">
        <v>472358.06</v>
      </c>
      <c r="I329" s="21">
        <v>472358.06</v>
      </c>
      <c r="J329" s="5">
        <f>J330</f>
        <v>214176.34</v>
      </c>
      <c r="K329" s="5">
        <f t="shared" si="66"/>
        <v>45.341946742689224</v>
      </c>
    </row>
    <row r="330" spans="1:11" ht="78.75" customHeight="1" x14ac:dyDescent="0.2">
      <c r="A330" s="19" t="s">
        <v>42</v>
      </c>
      <c r="B330" s="13" t="s">
        <v>166</v>
      </c>
      <c r="C330" s="13" t="s">
        <v>17</v>
      </c>
      <c r="D330" s="13" t="s">
        <v>237</v>
      </c>
      <c r="E330" s="13" t="s">
        <v>168</v>
      </c>
      <c r="F330" s="13" t="s">
        <v>192</v>
      </c>
      <c r="G330" s="13" t="s">
        <v>43</v>
      </c>
      <c r="H330" s="21">
        <v>472358.06</v>
      </c>
      <c r="I330" s="21">
        <v>472358.06</v>
      </c>
      <c r="J330" s="5">
        <f>J331</f>
        <v>214176.34</v>
      </c>
      <c r="K330" s="5">
        <f t="shared" si="66"/>
        <v>45.341946742689224</v>
      </c>
    </row>
    <row r="331" spans="1:11" ht="32.25" customHeight="1" x14ac:dyDescent="0.2">
      <c r="A331" s="19" t="s">
        <v>44</v>
      </c>
      <c r="B331" s="13" t="s">
        <v>166</v>
      </c>
      <c r="C331" s="13" t="s">
        <v>17</v>
      </c>
      <c r="D331" s="13" t="s">
        <v>237</v>
      </c>
      <c r="E331" s="13" t="s">
        <v>168</v>
      </c>
      <c r="F331" s="13" t="s">
        <v>192</v>
      </c>
      <c r="G331" s="13" t="s">
        <v>45</v>
      </c>
      <c r="H331" s="21">
        <v>472358.06</v>
      </c>
      <c r="I331" s="21">
        <v>472358.06</v>
      </c>
      <c r="J331" s="5">
        <v>214176.34</v>
      </c>
      <c r="K331" s="5">
        <f t="shared" si="66"/>
        <v>45.341946742689224</v>
      </c>
    </row>
    <row r="332" spans="1:11" ht="76.5" customHeight="1" x14ac:dyDescent="0.2">
      <c r="A332" s="19" t="s">
        <v>193</v>
      </c>
      <c r="B332" s="13" t="s">
        <v>166</v>
      </c>
      <c r="C332" s="13" t="s">
        <v>17</v>
      </c>
      <c r="D332" s="13" t="s">
        <v>237</v>
      </c>
      <c r="E332" s="13" t="s">
        <v>168</v>
      </c>
      <c r="F332" s="13" t="s">
        <v>194</v>
      </c>
      <c r="G332" s="20" t="s">
        <v>0</v>
      </c>
      <c r="H332" s="21">
        <v>672043.01</v>
      </c>
      <c r="I332" s="5">
        <f>I333</f>
        <v>672043.01</v>
      </c>
      <c r="J332" s="5">
        <f>J333</f>
        <v>672043</v>
      </c>
      <c r="K332" s="5">
        <f t="shared" si="66"/>
        <v>99.999998512000005</v>
      </c>
    </row>
    <row r="333" spans="1:11" ht="64.5" customHeight="1" x14ac:dyDescent="0.2">
      <c r="A333" s="19" t="s">
        <v>42</v>
      </c>
      <c r="B333" s="13" t="s">
        <v>166</v>
      </c>
      <c r="C333" s="13" t="s">
        <v>17</v>
      </c>
      <c r="D333" s="13" t="s">
        <v>237</v>
      </c>
      <c r="E333" s="13" t="s">
        <v>168</v>
      </c>
      <c r="F333" s="13" t="s">
        <v>194</v>
      </c>
      <c r="G333" s="13" t="s">
        <v>43</v>
      </c>
      <c r="H333" s="21">
        <v>672043.01</v>
      </c>
      <c r="I333" s="5">
        <f>I334+I335</f>
        <v>672043.01</v>
      </c>
      <c r="J333" s="5">
        <f>J334+J335</f>
        <v>672043</v>
      </c>
      <c r="K333" s="5">
        <f t="shared" si="66"/>
        <v>99.999998512000005</v>
      </c>
    </row>
    <row r="334" spans="1:11" ht="32.25" customHeight="1" x14ac:dyDescent="0.2">
      <c r="A334" s="19" t="s">
        <v>44</v>
      </c>
      <c r="B334" s="13" t="s">
        <v>166</v>
      </c>
      <c r="C334" s="13" t="s">
        <v>17</v>
      </c>
      <c r="D334" s="13" t="s">
        <v>237</v>
      </c>
      <c r="E334" s="13" t="s">
        <v>168</v>
      </c>
      <c r="F334" s="13" t="s">
        <v>194</v>
      </c>
      <c r="G334" s="13" t="s">
        <v>45</v>
      </c>
      <c r="H334" s="21">
        <v>504032.26</v>
      </c>
      <c r="I334" s="21">
        <v>504032.26</v>
      </c>
      <c r="J334" s="5">
        <v>504032.26</v>
      </c>
      <c r="K334" s="5">
        <f t="shared" si="66"/>
        <v>100</v>
      </c>
    </row>
    <row r="335" spans="1:11" ht="47.25" customHeight="1" x14ac:dyDescent="0.2">
      <c r="A335" s="19" t="s">
        <v>63</v>
      </c>
      <c r="B335" s="13" t="s">
        <v>166</v>
      </c>
      <c r="C335" s="13" t="s">
        <v>17</v>
      </c>
      <c r="D335" s="13" t="s">
        <v>237</v>
      </c>
      <c r="E335" s="13" t="s">
        <v>168</v>
      </c>
      <c r="F335" s="13" t="s">
        <v>194</v>
      </c>
      <c r="G335" s="13" t="s">
        <v>64</v>
      </c>
      <c r="H335" s="21">
        <v>168010.75</v>
      </c>
      <c r="I335" s="21">
        <v>168010.75</v>
      </c>
      <c r="J335" s="5">
        <v>168010.74</v>
      </c>
      <c r="K335" s="5">
        <f t="shared" si="66"/>
        <v>99.999994047999891</v>
      </c>
    </row>
    <row r="336" spans="1:11" ht="51.75" customHeight="1" x14ac:dyDescent="0.2">
      <c r="A336" s="14" t="s">
        <v>195</v>
      </c>
      <c r="B336" s="15" t="s">
        <v>166</v>
      </c>
      <c r="C336" s="15" t="s">
        <v>17</v>
      </c>
      <c r="D336" s="15" t="s">
        <v>166</v>
      </c>
      <c r="E336" s="16" t="s">
        <v>0</v>
      </c>
      <c r="F336" s="16" t="s">
        <v>0</v>
      </c>
      <c r="G336" s="16" t="s">
        <v>0</v>
      </c>
      <c r="H336" s="17">
        <f>H337</f>
        <v>20970016.140000001</v>
      </c>
      <c r="I336" s="17">
        <f>I337</f>
        <v>20970016.140000001</v>
      </c>
      <c r="J336" s="17">
        <f>J337</f>
        <v>14183569.260000002</v>
      </c>
      <c r="K336" s="5">
        <f t="shared" si="66"/>
        <v>67.63737884276135</v>
      </c>
    </row>
    <row r="337" spans="1:11" ht="63" customHeight="1" x14ac:dyDescent="0.2">
      <c r="A337" s="14" t="s">
        <v>167</v>
      </c>
      <c r="B337" s="15" t="s">
        <v>166</v>
      </c>
      <c r="C337" s="15" t="s">
        <v>17</v>
      </c>
      <c r="D337" s="15" t="s">
        <v>166</v>
      </c>
      <c r="E337" s="15" t="s">
        <v>168</v>
      </c>
      <c r="F337" s="18" t="s">
        <v>0</v>
      </c>
      <c r="G337" s="18" t="s">
        <v>0</v>
      </c>
      <c r="H337" s="17">
        <f>H338+H341</f>
        <v>20970016.140000001</v>
      </c>
      <c r="I337" s="17">
        <f>I338+I341</f>
        <v>20970016.140000001</v>
      </c>
      <c r="J337" s="17">
        <f>J338+J341</f>
        <v>14183569.260000002</v>
      </c>
      <c r="K337" s="5">
        <f t="shared" si="66"/>
        <v>67.63737884276135</v>
      </c>
    </row>
    <row r="338" spans="1:11" ht="51" customHeight="1" x14ac:dyDescent="0.2">
      <c r="A338" s="19" t="s">
        <v>195</v>
      </c>
      <c r="B338" s="13" t="s">
        <v>166</v>
      </c>
      <c r="C338" s="13" t="s">
        <v>17</v>
      </c>
      <c r="D338" s="13" t="s">
        <v>166</v>
      </c>
      <c r="E338" s="13" t="s">
        <v>168</v>
      </c>
      <c r="F338" s="13" t="s">
        <v>196</v>
      </c>
      <c r="G338" s="20" t="s">
        <v>0</v>
      </c>
      <c r="H338" s="21">
        <f t="shared" ref="H338:J339" si="73">H339</f>
        <v>14596776.140000001</v>
      </c>
      <c r="I338" s="21">
        <f t="shared" si="73"/>
        <v>14596776.140000001</v>
      </c>
      <c r="J338" s="5">
        <f t="shared" si="73"/>
        <v>9357642.6400000006</v>
      </c>
      <c r="K338" s="5">
        <f t="shared" si="66"/>
        <v>64.107598487839795</v>
      </c>
    </row>
    <row r="339" spans="1:11" ht="81.75" customHeight="1" x14ac:dyDescent="0.2">
      <c r="A339" s="19" t="s">
        <v>42</v>
      </c>
      <c r="B339" s="13" t="s">
        <v>166</v>
      </c>
      <c r="C339" s="13" t="s">
        <v>17</v>
      </c>
      <c r="D339" s="13" t="s">
        <v>166</v>
      </c>
      <c r="E339" s="13" t="s">
        <v>168</v>
      </c>
      <c r="F339" s="13" t="s">
        <v>196</v>
      </c>
      <c r="G339" s="13" t="s">
        <v>43</v>
      </c>
      <c r="H339" s="21">
        <f t="shared" si="73"/>
        <v>14596776.140000001</v>
      </c>
      <c r="I339" s="21">
        <f t="shared" si="73"/>
        <v>14596776.140000001</v>
      </c>
      <c r="J339" s="5">
        <f t="shared" si="73"/>
        <v>9357642.6400000006</v>
      </c>
      <c r="K339" s="5">
        <f t="shared" si="66"/>
        <v>64.107598487839795</v>
      </c>
    </row>
    <row r="340" spans="1:11" ht="36.75" customHeight="1" x14ac:dyDescent="0.2">
      <c r="A340" s="19" t="s">
        <v>44</v>
      </c>
      <c r="B340" s="13" t="s">
        <v>166</v>
      </c>
      <c r="C340" s="13" t="s">
        <v>17</v>
      </c>
      <c r="D340" s="13" t="s">
        <v>166</v>
      </c>
      <c r="E340" s="13" t="s">
        <v>168</v>
      </c>
      <c r="F340" s="13" t="s">
        <v>196</v>
      </c>
      <c r="G340" s="13" t="s">
        <v>45</v>
      </c>
      <c r="H340" s="21">
        <v>14596776.140000001</v>
      </c>
      <c r="I340" s="21">
        <v>14596776.140000001</v>
      </c>
      <c r="J340" s="5">
        <v>9357642.6400000006</v>
      </c>
      <c r="K340" s="5">
        <f t="shared" si="66"/>
        <v>64.107598487839795</v>
      </c>
    </row>
    <row r="341" spans="1:11" ht="64.5" customHeight="1" x14ac:dyDescent="0.2">
      <c r="A341" s="19" t="s">
        <v>227</v>
      </c>
      <c r="B341" s="13" t="s">
        <v>166</v>
      </c>
      <c r="C341" s="13" t="s">
        <v>17</v>
      </c>
      <c r="D341" s="13" t="s">
        <v>166</v>
      </c>
      <c r="E341" s="13" t="s">
        <v>168</v>
      </c>
      <c r="F341" s="13" t="s">
        <v>275</v>
      </c>
      <c r="G341" s="20" t="s">
        <v>0</v>
      </c>
      <c r="H341" s="21">
        <f t="shared" ref="H341:J342" si="74">H342</f>
        <v>6373240</v>
      </c>
      <c r="I341" s="5">
        <f t="shared" si="74"/>
        <v>6373240</v>
      </c>
      <c r="J341" s="5">
        <f t="shared" si="74"/>
        <v>4825926.62</v>
      </c>
      <c r="K341" s="5">
        <f t="shared" si="66"/>
        <v>75.721714857748964</v>
      </c>
    </row>
    <row r="342" spans="1:11" ht="67.5" customHeight="1" x14ac:dyDescent="0.2">
      <c r="A342" s="19" t="s">
        <v>42</v>
      </c>
      <c r="B342" s="13" t="s">
        <v>166</v>
      </c>
      <c r="C342" s="13" t="s">
        <v>17</v>
      </c>
      <c r="D342" s="13" t="s">
        <v>166</v>
      </c>
      <c r="E342" s="13" t="s">
        <v>168</v>
      </c>
      <c r="F342" s="13" t="s">
        <v>275</v>
      </c>
      <c r="G342" s="13" t="s">
        <v>43</v>
      </c>
      <c r="H342" s="21">
        <f t="shared" si="74"/>
        <v>6373240</v>
      </c>
      <c r="I342" s="5">
        <f t="shared" si="74"/>
        <v>6373240</v>
      </c>
      <c r="J342" s="5">
        <f t="shared" si="74"/>
        <v>4825926.62</v>
      </c>
      <c r="K342" s="5">
        <f t="shared" si="66"/>
        <v>75.721714857748964</v>
      </c>
    </row>
    <row r="343" spans="1:11" ht="32.25" customHeight="1" x14ac:dyDescent="0.2">
      <c r="A343" s="19" t="s">
        <v>44</v>
      </c>
      <c r="B343" s="13" t="s">
        <v>166</v>
      </c>
      <c r="C343" s="13" t="s">
        <v>17</v>
      </c>
      <c r="D343" s="13" t="s">
        <v>166</v>
      </c>
      <c r="E343" s="13" t="s">
        <v>168</v>
      </c>
      <c r="F343" s="13" t="s">
        <v>275</v>
      </c>
      <c r="G343" s="13" t="s">
        <v>45</v>
      </c>
      <c r="H343" s="21">
        <v>6373240</v>
      </c>
      <c r="I343" s="21">
        <v>6373240</v>
      </c>
      <c r="J343" s="5">
        <v>4825926.62</v>
      </c>
      <c r="K343" s="5">
        <f t="shared" si="66"/>
        <v>75.721714857748964</v>
      </c>
    </row>
    <row r="344" spans="1:11" ht="62.25" customHeight="1" x14ac:dyDescent="0.2">
      <c r="A344" s="14" t="s">
        <v>197</v>
      </c>
      <c r="B344" s="15" t="s">
        <v>166</v>
      </c>
      <c r="C344" s="15" t="s">
        <v>17</v>
      </c>
      <c r="D344" s="15" t="s">
        <v>218</v>
      </c>
      <c r="E344" s="16" t="s">
        <v>0</v>
      </c>
      <c r="F344" s="16" t="s">
        <v>0</v>
      </c>
      <c r="G344" s="16" t="s">
        <v>0</v>
      </c>
      <c r="H344" s="17">
        <f t="shared" ref="H344:J346" si="75">H345</f>
        <v>1847808.86</v>
      </c>
      <c r="I344" s="17">
        <f t="shared" si="75"/>
        <v>1847808.86</v>
      </c>
      <c r="J344" s="17">
        <f t="shared" si="75"/>
        <v>1452456.38</v>
      </c>
      <c r="K344" s="17">
        <f t="shared" si="66"/>
        <v>78.604254554770336</v>
      </c>
    </row>
    <row r="345" spans="1:11" ht="64.5" customHeight="1" x14ac:dyDescent="0.2">
      <c r="A345" s="14" t="s">
        <v>167</v>
      </c>
      <c r="B345" s="15" t="s">
        <v>166</v>
      </c>
      <c r="C345" s="15" t="s">
        <v>17</v>
      </c>
      <c r="D345" s="15" t="s">
        <v>218</v>
      </c>
      <c r="E345" s="15" t="s">
        <v>168</v>
      </c>
      <c r="F345" s="18" t="s">
        <v>0</v>
      </c>
      <c r="G345" s="18" t="s">
        <v>0</v>
      </c>
      <c r="H345" s="17">
        <f t="shared" si="75"/>
        <v>1847808.86</v>
      </c>
      <c r="I345" s="17">
        <f t="shared" si="75"/>
        <v>1847808.86</v>
      </c>
      <c r="J345" s="17">
        <f t="shared" si="75"/>
        <v>1452456.38</v>
      </c>
      <c r="K345" s="17">
        <f t="shared" si="66"/>
        <v>78.604254554770336</v>
      </c>
    </row>
    <row r="346" spans="1:11" ht="57" customHeight="1" x14ac:dyDescent="0.2">
      <c r="A346" s="19" t="s">
        <v>197</v>
      </c>
      <c r="B346" s="13" t="s">
        <v>166</v>
      </c>
      <c r="C346" s="13" t="s">
        <v>17</v>
      </c>
      <c r="D346" s="13" t="s">
        <v>218</v>
      </c>
      <c r="E346" s="13" t="s">
        <v>168</v>
      </c>
      <c r="F346" s="13" t="s">
        <v>198</v>
      </c>
      <c r="G346" s="20" t="s">
        <v>0</v>
      </c>
      <c r="H346" s="21">
        <f t="shared" si="75"/>
        <v>1847808.86</v>
      </c>
      <c r="I346" s="21">
        <f t="shared" si="75"/>
        <v>1847808.86</v>
      </c>
      <c r="J346" s="5">
        <f t="shared" si="75"/>
        <v>1452456.38</v>
      </c>
      <c r="K346" s="5">
        <f t="shared" si="66"/>
        <v>78.604254554770336</v>
      </c>
    </row>
    <row r="347" spans="1:11" ht="74.25" customHeight="1" x14ac:dyDescent="0.2">
      <c r="A347" s="19" t="s">
        <v>42</v>
      </c>
      <c r="B347" s="13" t="s">
        <v>166</v>
      </c>
      <c r="C347" s="13" t="s">
        <v>17</v>
      </c>
      <c r="D347" s="13" t="s">
        <v>218</v>
      </c>
      <c r="E347" s="13" t="s">
        <v>168</v>
      </c>
      <c r="F347" s="13" t="s">
        <v>198</v>
      </c>
      <c r="G347" s="13" t="s">
        <v>43</v>
      </c>
      <c r="H347" s="21">
        <f>H348+H349</f>
        <v>1847808.86</v>
      </c>
      <c r="I347" s="21">
        <f>I348+I349</f>
        <v>1847808.86</v>
      </c>
      <c r="J347" s="5">
        <f>J348+J349</f>
        <v>1452456.38</v>
      </c>
      <c r="K347" s="5">
        <f t="shared" si="66"/>
        <v>78.604254554770336</v>
      </c>
    </row>
    <row r="348" spans="1:11" ht="25.5" customHeight="1" x14ac:dyDescent="0.2">
      <c r="A348" s="19" t="s">
        <v>44</v>
      </c>
      <c r="B348" s="13" t="s">
        <v>166</v>
      </c>
      <c r="C348" s="13" t="s">
        <v>17</v>
      </c>
      <c r="D348" s="13" t="s">
        <v>218</v>
      </c>
      <c r="E348" s="13" t="s">
        <v>168</v>
      </c>
      <c r="F348" s="13" t="s">
        <v>198</v>
      </c>
      <c r="G348" s="13" t="s">
        <v>45</v>
      </c>
      <c r="H348" s="21">
        <v>1646940.06</v>
      </c>
      <c r="I348" s="21">
        <v>1646940.06</v>
      </c>
      <c r="J348" s="5">
        <v>1289027.18</v>
      </c>
      <c r="K348" s="5">
        <f t="shared" si="66"/>
        <v>78.26800812653741</v>
      </c>
    </row>
    <row r="349" spans="1:11" ht="35.25" customHeight="1" x14ac:dyDescent="0.2">
      <c r="A349" s="19" t="s">
        <v>63</v>
      </c>
      <c r="B349" s="13" t="s">
        <v>166</v>
      </c>
      <c r="C349" s="13" t="s">
        <v>17</v>
      </c>
      <c r="D349" s="13" t="s">
        <v>218</v>
      </c>
      <c r="E349" s="13" t="s">
        <v>168</v>
      </c>
      <c r="F349" s="13" t="s">
        <v>198</v>
      </c>
      <c r="G349" s="13" t="s">
        <v>64</v>
      </c>
      <c r="H349" s="21">
        <v>200868.8</v>
      </c>
      <c r="I349" s="21">
        <v>200868.8</v>
      </c>
      <c r="J349" s="5">
        <v>163429.20000000001</v>
      </c>
      <c r="K349" s="5">
        <f t="shared" si="66"/>
        <v>81.361167090160365</v>
      </c>
    </row>
    <row r="350" spans="1:11" ht="80.25" customHeight="1" x14ac:dyDescent="0.2">
      <c r="A350" s="14" t="s">
        <v>58</v>
      </c>
      <c r="B350" s="15" t="s">
        <v>166</v>
      </c>
      <c r="C350" s="15" t="s">
        <v>17</v>
      </c>
      <c r="D350" s="15" t="s">
        <v>219</v>
      </c>
      <c r="E350" s="16" t="s">
        <v>0</v>
      </c>
      <c r="F350" s="16" t="s">
        <v>0</v>
      </c>
      <c r="G350" s="16" t="s">
        <v>0</v>
      </c>
      <c r="H350" s="17">
        <f>H351</f>
        <v>3057422</v>
      </c>
      <c r="I350" s="17">
        <f>I351</f>
        <v>3057422</v>
      </c>
      <c r="J350" s="17">
        <f>J351</f>
        <v>1988117.58</v>
      </c>
      <c r="K350" s="17">
        <f t="shared" si="66"/>
        <v>65.025946042123067</v>
      </c>
    </row>
    <row r="351" spans="1:11" ht="64.5" customHeight="1" x14ac:dyDescent="0.2">
      <c r="A351" s="14" t="s">
        <v>167</v>
      </c>
      <c r="B351" s="15" t="s">
        <v>166</v>
      </c>
      <c r="C351" s="15" t="s">
        <v>17</v>
      </c>
      <c r="D351" s="15" t="s">
        <v>219</v>
      </c>
      <c r="E351" s="15" t="s">
        <v>168</v>
      </c>
      <c r="F351" s="18" t="s">
        <v>0</v>
      </c>
      <c r="G351" s="18" t="s">
        <v>0</v>
      </c>
      <c r="H351" s="17">
        <f>H352</f>
        <v>3057422</v>
      </c>
      <c r="I351" s="17">
        <f>I352+I355</f>
        <v>3057422</v>
      </c>
      <c r="J351" s="17">
        <f>J352+J355</f>
        <v>1988117.58</v>
      </c>
      <c r="K351" s="17">
        <f t="shared" si="66"/>
        <v>65.025946042123067</v>
      </c>
    </row>
    <row r="352" spans="1:11" ht="75" customHeight="1" x14ac:dyDescent="0.2">
      <c r="A352" s="19" t="s">
        <v>58</v>
      </c>
      <c r="B352" s="13" t="s">
        <v>166</v>
      </c>
      <c r="C352" s="13" t="s">
        <v>17</v>
      </c>
      <c r="D352" s="13" t="s">
        <v>219</v>
      </c>
      <c r="E352" s="13" t="s">
        <v>168</v>
      </c>
      <c r="F352" s="13" t="s">
        <v>21</v>
      </c>
      <c r="G352" s="20" t="s">
        <v>0</v>
      </c>
      <c r="H352" s="21">
        <f>H353+H355</f>
        <v>3057422</v>
      </c>
      <c r="I352" s="5">
        <f>I353</f>
        <v>3031022</v>
      </c>
      <c r="J352" s="5">
        <f>J353</f>
        <v>1988117.58</v>
      </c>
      <c r="K352" s="5">
        <f t="shared" si="66"/>
        <v>65.592317706700911</v>
      </c>
    </row>
    <row r="353" spans="1:11" ht="129" customHeight="1" x14ac:dyDescent="0.2">
      <c r="A353" s="19" t="s">
        <v>22</v>
      </c>
      <c r="B353" s="13" t="s">
        <v>166</v>
      </c>
      <c r="C353" s="13" t="s">
        <v>17</v>
      </c>
      <c r="D353" s="13" t="s">
        <v>219</v>
      </c>
      <c r="E353" s="13" t="s">
        <v>168</v>
      </c>
      <c r="F353" s="13" t="s">
        <v>21</v>
      </c>
      <c r="G353" s="13" t="s">
        <v>23</v>
      </c>
      <c r="H353" s="21">
        <f>H354</f>
        <v>3031022</v>
      </c>
      <c r="I353" s="5">
        <f>I354</f>
        <v>3031022</v>
      </c>
      <c r="J353" s="5">
        <f>J354</f>
        <v>1988117.58</v>
      </c>
      <c r="K353" s="5">
        <f t="shared" si="66"/>
        <v>65.592317706700911</v>
      </c>
    </row>
    <row r="354" spans="1:11" ht="48.95" customHeight="1" x14ac:dyDescent="0.2">
      <c r="A354" s="19" t="s">
        <v>24</v>
      </c>
      <c r="B354" s="13" t="s">
        <v>166</v>
      </c>
      <c r="C354" s="13" t="s">
        <v>17</v>
      </c>
      <c r="D354" s="13" t="s">
        <v>219</v>
      </c>
      <c r="E354" s="13" t="s">
        <v>168</v>
      </c>
      <c r="F354" s="13" t="s">
        <v>21</v>
      </c>
      <c r="G354" s="13" t="s">
        <v>25</v>
      </c>
      <c r="H354" s="21">
        <v>3031022</v>
      </c>
      <c r="I354" s="21">
        <v>3031022</v>
      </c>
      <c r="J354" s="5">
        <v>1988117.58</v>
      </c>
      <c r="K354" s="5">
        <f t="shared" si="66"/>
        <v>65.592317706700911</v>
      </c>
    </row>
    <row r="355" spans="1:11" ht="48.95" customHeight="1" x14ac:dyDescent="0.2">
      <c r="A355" s="19" t="s">
        <v>26</v>
      </c>
      <c r="B355" s="13" t="s">
        <v>166</v>
      </c>
      <c r="C355" s="13" t="s">
        <v>17</v>
      </c>
      <c r="D355" s="13" t="s">
        <v>219</v>
      </c>
      <c r="E355" s="13" t="s">
        <v>168</v>
      </c>
      <c r="F355" s="13" t="s">
        <v>21</v>
      </c>
      <c r="G355" s="13" t="s">
        <v>27</v>
      </c>
      <c r="H355" s="21">
        <v>26400</v>
      </c>
      <c r="I355" s="21">
        <f>I356</f>
        <v>26400</v>
      </c>
      <c r="J355" s="21">
        <f>J356</f>
        <v>0</v>
      </c>
      <c r="K355" s="21">
        <f t="shared" si="66"/>
        <v>0</v>
      </c>
    </row>
    <row r="356" spans="1:11" ht="76.5" customHeight="1" x14ac:dyDescent="0.2">
      <c r="A356" s="19" t="s">
        <v>28</v>
      </c>
      <c r="B356" s="13" t="s">
        <v>166</v>
      </c>
      <c r="C356" s="13" t="s">
        <v>17</v>
      </c>
      <c r="D356" s="13" t="s">
        <v>219</v>
      </c>
      <c r="E356" s="13" t="s">
        <v>168</v>
      </c>
      <c r="F356" s="13" t="s">
        <v>21</v>
      </c>
      <c r="G356" s="13" t="s">
        <v>29</v>
      </c>
      <c r="H356" s="21">
        <v>26400</v>
      </c>
      <c r="I356" s="21">
        <v>26400</v>
      </c>
      <c r="J356" s="21">
        <v>0</v>
      </c>
      <c r="K356" s="21">
        <f t="shared" si="66"/>
        <v>0</v>
      </c>
    </row>
    <row r="357" spans="1:11" ht="70.5" customHeight="1" x14ac:dyDescent="0.2">
      <c r="A357" s="14" t="s">
        <v>199</v>
      </c>
      <c r="B357" s="15" t="s">
        <v>166</v>
      </c>
      <c r="C357" s="15" t="s">
        <v>17</v>
      </c>
      <c r="D357" s="15" t="s">
        <v>246</v>
      </c>
      <c r="E357" s="16" t="s">
        <v>0</v>
      </c>
      <c r="F357" s="16" t="s">
        <v>0</v>
      </c>
      <c r="G357" s="16" t="s">
        <v>0</v>
      </c>
      <c r="H357" s="17">
        <f>H358</f>
        <v>2619713</v>
      </c>
      <c r="I357" s="17">
        <f t="shared" ref="I357:J360" si="76">I358</f>
        <v>2619713</v>
      </c>
      <c r="J357" s="17">
        <f t="shared" si="76"/>
        <v>1901440.48</v>
      </c>
      <c r="K357" s="17">
        <f t="shared" si="66"/>
        <v>72.582014900105477</v>
      </c>
    </row>
    <row r="358" spans="1:11" ht="72.75" customHeight="1" x14ac:dyDescent="0.2">
      <c r="A358" s="14" t="s">
        <v>167</v>
      </c>
      <c r="B358" s="15" t="s">
        <v>166</v>
      </c>
      <c r="C358" s="15" t="s">
        <v>17</v>
      </c>
      <c r="D358" s="15" t="s">
        <v>246</v>
      </c>
      <c r="E358" s="15" t="s">
        <v>168</v>
      </c>
      <c r="F358" s="18" t="s">
        <v>0</v>
      </c>
      <c r="G358" s="18" t="s">
        <v>0</v>
      </c>
      <c r="H358" s="17">
        <f>H359</f>
        <v>2619713</v>
      </c>
      <c r="I358" s="17">
        <f t="shared" si="76"/>
        <v>2619713</v>
      </c>
      <c r="J358" s="17">
        <f t="shared" si="76"/>
        <v>1901440.48</v>
      </c>
      <c r="K358" s="17">
        <f t="shared" si="66"/>
        <v>72.582014900105477</v>
      </c>
    </row>
    <row r="359" spans="1:11" ht="54.75" customHeight="1" x14ac:dyDescent="0.2">
      <c r="A359" s="19" t="s">
        <v>199</v>
      </c>
      <c r="B359" s="13" t="s">
        <v>166</v>
      </c>
      <c r="C359" s="13" t="s">
        <v>17</v>
      </c>
      <c r="D359" s="13" t="s">
        <v>246</v>
      </c>
      <c r="E359" s="13" t="s">
        <v>168</v>
      </c>
      <c r="F359" s="13" t="s">
        <v>200</v>
      </c>
      <c r="G359" s="20" t="s">
        <v>0</v>
      </c>
      <c r="H359" s="21">
        <f>H360</f>
        <v>2619713</v>
      </c>
      <c r="I359" s="21">
        <f t="shared" si="76"/>
        <v>2619713</v>
      </c>
      <c r="J359" s="21">
        <f t="shared" si="76"/>
        <v>1901440.48</v>
      </c>
      <c r="K359" s="5">
        <f t="shared" si="66"/>
        <v>72.582014900105477</v>
      </c>
    </row>
    <row r="360" spans="1:11" ht="46.5" customHeight="1" x14ac:dyDescent="0.2">
      <c r="A360" s="19" t="s">
        <v>42</v>
      </c>
      <c r="B360" s="13" t="s">
        <v>166</v>
      </c>
      <c r="C360" s="13" t="s">
        <v>17</v>
      </c>
      <c r="D360" s="13" t="s">
        <v>246</v>
      </c>
      <c r="E360" s="13" t="s">
        <v>168</v>
      </c>
      <c r="F360" s="13" t="s">
        <v>200</v>
      </c>
      <c r="G360" s="13" t="s">
        <v>43</v>
      </c>
      <c r="H360" s="21">
        <f>H361</f>
        <v>2619713</v>
      </c>
      <c r="I360" s="21">
        <f t="shared" si="76"/>
        <v>2619713</v>
      </c>
      <c r="J360" s="21">
        <f t="shared" si="76"/>
        <v>1901440.48</v>
      </c>
      <c r="K360" s="5">
        <f t="shared" si="66"/>
        <v>72.582014900105477</v>
      </c>
    </row>
    <row r="361" spans="1:11" ht="39" customHeight="1" x14ac:dyDescent="0.2">
      <c r="A361" s="19" t="s">
        <v>44</v>
      </c>
      <c r="B361" s="13" t="s">
        <v>166</v>
      </c>
      <c r="C361" s="13" t="s">
        <v>17</v>
      </c>
      <c r="D361" s="13" t="s">
        <v>246</v>
      </c>
      <c r="E361" s="13" t="s">
        <v>168</v>
      </c>
      <c r="F361" s="13" t="s">
        <v>200</v>
      </c>
      <c r="G361" s="13" t="s">
        <v>45</v>
      </c>
      <c r="H361" s="21">
        <v>2619713</v>
      </c>
      <c r="I361" s="5">
        <v>2619713</v>
      </c>
      <c r="J361" s="5">
        <v>1901440.48</v>
      </c>
      <c r="K361" s="5">
        <f t="shared" si="66"/>
        <v>72.582014900105477</v>
      </c>
    </row>
    <row r="362" spans="1:11" ht="67.5" customHeight="1" x14ac:dyDescent="0.2">
      <c r="A362" s="14" t="s">
        <v>201</v>
      </c>
      <c r="B362" s="15" t="s">
        <v>166</v>
      </c>
      <c r="C362" s="15" t="s">
        <v>17</v>
      </c>
      <c r="D362" s="15" t="s">
        <v>276</v>
      </c>
      <c r="E362" s="16" t="s">
        <v>0</v>
      </c>
      <c r="F362" s="16" t="s">
        <v>0</v>
      </c>
      <c r="G362" s="16" t="s">
        <v>0</v>
      </c>
      <c r="H362" s="17">
        <f>H363</f>
        <v>18581557</v>
      </c>
      <c r="I362" s="17">
        <f t="shared" ref="I362:J363" si="77">I363</f>
        <v>18581557</v>
      </c>
      <c r="J362" s="17">
        <f t="shared" si="77"/>
        <v>14323201.209999999</v>
      </c>
      <c r="K362" s="17">
        <f t="shared" si="66"/>
        <v>77.082890362739775</v>
      </c>
    </row>
    <row r="363" spans="1:11" ht="63.75" customHeight="1" x14ac:dyDescent="0.2">
      <c r="A363" s="14" t="s">
        <v>167</v>
      </c>
      <c r="B363" s="15" t="s">
        <v>166</v>
      </c>
      <c r="C363" s="15" t="s">
        <v>17</v>
      </c>
      <c r="D363" s="15" t="s">
        <v>276</v>
      </c>
      <c r="E363" s="15" t="s">
        <v>168</v>
      </c>
      <c r="F363" s="18" t="s">
        <v>0</v>
      </c>
      <c r="G363" s="18" t="s">
        <v>0</v>
      </c>
      <c r="H363" s="17">
        <f>H364</f>
        <v>18581557</v>
      </c>
      <c r="I363" s="17">
        <f t="shared" si="77"/>
        <v>18581557</v>
      </c>
      <c r="J363" s="17">
        <f t="shared" si="77"/>
        <v>14323201.209999999</v>
      </c>
      <c r="K363" s="17">
        <f t="shared" si="66"/>
        <v>77.082890362739775</v>
      </c>
    </row>
    <row r="364" spans="1:11" ht="75.75" customHeight="1" x14ac:dyDescent="0.2">
      <c r="A364" s="19" t="s">
        <v>201</v>
      </c>
      <c r="B364" s="13" t="s">
        <v>166</v>
      </c>
      <c r="C364" s="13" t="s">
        <v>17</v>
      </c>
      <c r="D364" s="13" t="s">
        <v>276</v>
      </c>
      <c r="E364" s="13" t="s">
        <v>168</v>
      </c>
      <c r="F364" s="13" t="s">
        <v>60</v>
      </c>
      <c r="G364" s="20" t="s">
        <v>0</v>
      </c>
      <c r="H364" s="21">
        <f>H365+H367+H369</f>
        <v>18581557</v>
      </c>
      <c r="I364" s="21">
        <f t="shared" ref="I364:J364" si="78">I365+I367+I369</f>
        <v>18581557</v>
      </c>
      <c r="J364" s="21">
        <f t="shared" si="78"/>
        <v>14323201.209999999</v>
      </c>
      <c r="K364" s="5">
        <f t="shared" si="66"/>
        <v>77.082890362739775</v>
      </c>
    </row>
    <row r="365" spans="1:11" ht="123" customHeight="1" x14ac:dyDescent="0.2">
      <c r="A365" s="19" t="s">
        <v>22</v>
      </c>
      <c r="B365" s="13" t="s">
        <v>166</v>
      </c>
      <c r="C365" s="13" t="s">
        <v>17</v>
      </c>
      <c r="D365" s="13" t="s">
        <v>276</v>
      </c>
      <c r="E365" s="13" t="s">
        <v>168</v>
      </c>
      <c r="F365" s="13" t="s">
        <v>60</v>
      </c>
      <c r="G365" s="13" t="s">
        <v>23</v>
      </c>
      <c r="H365" s="21">
        <v>16787886</v>
      </c>
      <c r="I365" s="21">
        <f>I366</f>
        <v>16787886</v>
      </c>
      <c r="J365" s="21">
        <f>J366</f>
        <v>13354408.02</v>
      </c>
      <c r="K365" s="21">
        <f t="shared" si="66"/>
        <v>79.547883634663705</v>
      </c>
    </row>
    <row r="366" spans="1:11" ht="56.25" customHeight="1" x14ac:dyDescent="0.2">
      <c r="A366" s="19" t="s">
        <v>82</v>
      </c>
      <c r="B366" s="13" t="s">
        <v>166</v>
      </c>
      <c r="C366" s="13" t="s">
        <v>17</v>
      </c>
      <c r="D366" s="13" t="s">
        <v>276</v>
      </c>
      <c r="E366" s="13" t="s">
        <v>168</v>
      </c>
      <c r="F366" s="13" t="s">
        <v>60</v>
      </c>
      <c r="G366" s="13" t="s">
        <v>83</v>
      </c>
      <c r="H366" s="21">
        <v>16787886</v>
      </c>
      <c r="I366" s="21">
        <v>16787886</v>
      </c>
      <c r="J366" s="5">
        <v>13354408.02</v>
      </c>
      <c r="K366" s="5">
        <f t="shared" si="66"/>
        <v>79.547883634663705</v>
      </c>
    </row>
    <row r="367" spans="1:11" ht="60" customHeight="1" x14ac:dyDescent="0.2">
      <c r="A367" s="19" t="s">
        <v>26</v>
      </c>
      <c r="B367" s="13" t="s">
        <v>166</v>
      </c>
      <c r="C367" s="13" t="s">
        <v>17</v>
      </c>
      <c r="D367" s="13" t="s">
        <v>276</v>
      </c>
      <c r="E367" s="13" t="s">
        <v>168</v>
      </c>
      <c r="F367" s="13" t="s">
        <v>60</v>
      </c>
      <c r="G367" s="13" t="s">
        <v>27</v>
      </c>
      <c r="H367" s="5">
        <f>H368</f>
        <v>1741206</v>
      </c>
      <c r="I367" s="5">
        <f>I368</f>
        <v>1741206</v>
      </c>
      <c r="J367" s="5">
        <f>J368</f>
        <v>919495.19</v>
      </c>
      <c r="K367" s="5">
        <f t="shared" si="66"/>
        <v>52.807949777338237</v>
      </c>
    </row>
    <row r="368" spans="1:11" ht="48.95" customHeight="1" x14ac:dyDescent="0.2">
      <c r="A368" s="19" t="s">
        <v>28</v>
      </c>
      <c r="B368" s="13" t="s">
        <v>166</v>
      </c>
      <c r="C368" s="13" t="s">
        <v>17</v>
      </c>
      <c r="D368" s="13" t="s">
        <v>276</v>
      </c>
      <c r="E368" s="13" t="s">
        <v>168</v>
      </c>
      <c r="F368" s="13" t="s">
        <v>60</v>
      </c>
      <c r="G368" s="13" t="s">
        <v>29</v>
      </c>
      <c r="H368" s="5">
        <v>1741206</v>
      </c>
      <c r="I368" s="5">
        <v>1741206</v>
      </c>
      <c r="J368" s="5">
        <v>919495.19</v>
      </c>
      <c r="K368" s="5">
        <f t="shared" ref="K368:K435" si="79">J368/I368*100</f>
        <v>52.807949777338237</v>
      </c>
    </row>
    <row r="369" spans="1:11" ht="24.75" customHeight="1" x14ac:dyDescent="0.2">
      <c r="A369" s="19" t="s">
        <v>33</v>
      </c>
      <c r="B369" s="13" t="s">
        <v>166</v>
      </c>
      <c r="C369" s="13" t="s">
        <v>17</v>
      </c>
      <c r="D369" s="13" t="s">
        <v>276</v>
      </c>
      <c r="E369" s="13" t="s">
        <v>168</v>
      </c>
      <c r="F369" s="13" t="s">
        <v>60</v>
      </c>
      <c r="G369" s="13" t="s">
        <v>34</v>
      </c>
      <c r="H369" s="21">
        <f>H370</f>
        <v>52465</v>
      </c>
      <c r="I369" s="21">
        <f>I370</f>
        <v>52465</v>
      </c>
      <c r="J369" s="21">
        <f>J370</f>
        <v>49298</v>
      </c>
      <c r="K369" s="21">
        <f t="shared" si="79"/>
        <v>93.963594777470689</v>
      </c>
    </row>
    <row r="370" spans="1:11" ht="38.25" customHeight="1" x14ac:dyDescent="0.2">
      <c r="A370" s="19" t="s">
        <v>80</v>
      </c>
      <c r="B370" s="13" t="s">
        <v>166</v>
      </c>
      <c r="C370" s="13" t="s">
        <v>17</v>
      </c>
      <c r="D370" s="13" t="s">
        <v>276</v>
      </c>
      <c r="E370" s="13" t="s">
        <v>168</v>
      </c>
      <c r="F370" s="13" t="s">
        <v>60</v>
      </c>
      <c r="G370" s="13" t="s">
        <v>81</v>
      </c>
      <c r="H370" s="21">
        <v>52465</v>
      </c>
      <c r="I370" s="5">
        <v>52465</v>
      </c>
      <c r="J370" s="5">
        <v>49298</v>
      </c>
      <c r="K370" s="5">
        <f t="shared" si="79"/>
        <v>93.963594777470689</v>
      </c>
    </row>
    <row r="371" spans="1:11" ht="81" customHeight="1" x14ac:dyDescent="0.2">
      <c r="A371" s="14" t="s">
        <v>202</v>
      </c>
      <c r="B371" s="15" t="s">
        <v>166</v>
      </c>
      <c r="C371" s="15" t="s">
        <v>17</v>
      </c>
      <c r="D371" s="15" t="s">
        <v>247</v>
      </c>
      <c r="E371" s="16" t="s">
        <v>0</v>
      </c>
      <c r="F371" s="16" t="s">
        <v>0</v>
      </c>
      <c r="G371" s="16" t="s">
        <v>0</v>
      </c>
      <c r="H371" s="17">
        <v>39952.5</v>
      </c>
      <c r="I371" s="17">
        <v>39952.5</v>
      </c>
      <c r="J371" s="17">
        <f>J372</f>
        <v>39950</v>
      </c>
      <c r="K371" s="17">
        <f t="shared" si="79"/>
        <v>99.993742569301048</v>
      </c>
    </row>
    <row r="372" spans="1:11" ht="64.5" customHeight="1" x14ac:dyDescent="0.2">
      <c r="A372" s="14" t="s">
        <v>167</v>
      </c>
      <c r="B372" s="15" t="s">
        <v>166</v>
      </c>
      <c r="C372" s="15" t="s">
        <v>17</v>
      </c>
      <c r="D372" s="15" t="s">
        <v>247</v>
      </c>
      <c r="E372" s="15" t="s">
        <v>168</v>
      </c>
      <c r="F372" s="18" t="s">
        <v>0</v>
      </c>
      <c r="G372" s="18" t="s">
        <v>0</v>
      </c>
      <c r="H372" s="17">
        <v>39952.5</v>
      </c>
      <c r="I372" s="17">
        <v>39952.5</v>
      </c>
      <c r="J372" s="17">
        <f>J373</f>
        <v>39950</v>
      </c>
      <c r="K372" s="17">
        <f t="shared" si="79"/>
        <v>99.993742569301048</v>
      </c>
    </row>
    <row r="373" spans="1:11" ht="75" customHeight="1" x14ac:dyDescent="0.2">
      <c r="A373" s="19" t="s">
        <v>202</v>
      </c>
      <c r="B373" s="13" t="s">
        <v>166</v>
      </c>
      <c r="C373" s="13" t="s">
        <v>17</v>
      </c>
      <c r="D373" s="13" t="s">
        <v>247</v>
      </c>
      <c r="E373" s="13" t="s">
        <v>168</v>
      </c>
      <c r="F373" s="13" t="s">
        <v>203</v>
      </c>
      <c r="G373" s="20" t="s">
        <v>0</v>
      </c>
      <c r="H373" s="21">
        <v>39952.5</v>
      </c>
      <c r="I373" s="21">
        <v>39952.5</v>
      </c>
      <c r="J373" s="5">
        <f>J374</f>
        <v>39950</v>
      </c>
      <c r="K373" s="5">
        <f t="shared" si="79"/>
        <v>99.993742569301048</v>
      </c>
    </row>
    <row r="374" spans="1:11" ht="58.5" customHeight="1" x14ac:dyDescent="0.2">
      <c r="A374" s="19" t="s">
        <v>26</v>
      </c>
      <c r="B374" s="13" t="s">
        <v>166</v>
      </c>
      <c r="C374" s="13" t="s">
        <v>17</v>
      </c>
      <c r="D374" s="13" t="s">
        <v>247</v>
      </c>
      <c r="E374" s="13" t="s">
        <v>168</v>
      </c>
      <c r="F374" s="13" t="s">
        <v>203</v>
      </c>
      <c r="G374" s="13" t="s">
        <v>27</v>
      </c>
      <c r="H374" s="21">
        <v>39952.5</v>
      </c>
      <c r="I374" s="21">
        <v>39952.5</v>
      </c>
      <c r="J374" s="21">
        <f>J375</f>
        <v>39950</v>
      </c>
      <c r="K374" s="21">
        <f t="shared" si="79"/>
        <v>99.993742569301048</v>
      </c>
    </row>
    <row r="375" spans="1:11" ht="66" customHeight="1" x14ac:dyDescent="0.2">
      <c r="A375" s="19" t="s">
        <v>28</v>
      </c>
      <c r="B375" s="13" t="s">
        <v>166</v>
      </c>
      <c r="C375" s="13" t="s">
        <v>17</v>
      </c>
      <c r="D375" s="13" t="s">
        <v>247</v>
      </c>
      <c r="E375" s="13" t="s">
        <v>168</v>
      </c>
      <c r="F375" s="13" t="s">
        <v>203</v>
      </c>
      <c r="G375" s="13" t="s">
        <v>29</v>
      </c>
      <c r="H375" s="21">
        <v>39952.5</v>
      </c>
      <c r="I375" s="21">
        <v>39952.5</v>
      </c>
      <c r="J375" s="5">
        <v>39950</v>
      </c>
      <c r="K375" s="5">
        <f t="shared" si="79"/>
        <v>99.993742569301048</v>
      </c>
    </row>
    <row r="376" spans="1:11" ht="53.25" customHeight="1" x14ac:dyDescent="0.2">
      <c r="A376" s="14" t="s">
        <v>206</v>
      </c>
      <c r="B376" s="15" t="s">
        <v>166</v>
      </c>
      <c r="C376" s="15" t="s">
        <v>17</v>
      </c>
      <c r="D376" s="15" t="s">
        <v>248</v>
      </c>
      <c r="E376" s="16" t="s">
        <v>0</v>
      </c>
      <c r="F376" s="16" t="s">
        <v>0</v>
      </c>
      <c r="G376" s="16" t="s">
        <v>0</v>
      </c>
      <c r="H376" s="17">
        <v>40000</v>
      </c>
      <c r="I376" s="17">
        <v>40000</v>
      </c>
      <c r="J376" s="17">
        <f>J377</f>
        <v>40000</v>
      </c>
      <c r="K376" s="17">
        <f t="shared" si="79"/>
        <v>100</v>
      </c>
    </row>
    <row r="377" spans="1:11" ht="82.5" customHeight="1" x14ac:dyDescent="0.2">
      <c r="A377" s="14" t="s">
        <v>167</v>
      </c>
      <c r="B377" s="15" t="s">
        <v>166</v>
      </c>
      <c r="C377" s="15" t="s">
        <v>17</v>
      </c>
      <c r="D377" s="15" t="s">
        <v>248</v>
      </c>
      <c r="E377" s="15" t="s">
        <v>168</v>
      </c>
      <c r="F377" s="18" t="s">
        <v>0</v>
      </c>
      <c r="G377" s="18" t="s">
        <v>0</v>
      </c>
      <c r="H377" s="17">
        <v>40000</v>
      </c>
      <c r="I377" s="17">
        <v>40000</v>
      </c>
      <c r="J377" s="17">
        <f>J378</f>
        <v>40000</v>
      </c>
      <c r="K377" s="17">
        <f t="shared" si="79"/>
        <v>100</v>
      </c>
    </row>
    <row r="378" spans="1:11" ht="55.5" customHeight="1" x14ac:dyDescent="0.2">
      <c r="A378" s="19" t="s">
        <v>206</v>
      </c>
      <c r="B378" s="13" t="s">
        <v>166</v>
      </c>
      <c r="C378" s="13" t="s">
        <v>17</v>
      </c>
      <c r="D378" s="13" t="s">
        <v>248</v>
      </c>
      <c r="E378" s="13" t="s">
        <v>168</v>
      </c>
      <c r="F378" s="13" t="s">
        <v>207</v>
      </c>
      <c r="G378" s="20" t="s">
        <v>0</v>
      </c>
      <c r="H378" s="21">
        <v>40000</v>
      </c>
      <c r="I378" s="21">
        <v>40000</v>
      </c>
      <c r="J378" s="5">
        <f>J379</f>
        <v>40000</v>
      </c>
      <c r="K378" s="5">
        <f t="shared" si="79"/>
        <v>100</v>
      </c>
    </row>
    <row r="379" spans="1:11" ht="48.95" customHeight="1" x14ac:dyDescent="0.2">
      <c r="A379" s="19" t="s">
        <v>144</v>
      </c>
      <c r="B379" s="13" t="s">
        <v>166</v>
      </c>
      <c r="C379" s="13" t="s">
        <v>17</v>
      </c>
      <c r="D379" s="13" t="s">
        <v>248</v>
      </c>
      <c r="E379" s="13" t="s">
        <v>168</v>
      </c>
      <c r="F379" s="13" t="s">
        <v>207</v>
      </c>
      <c r="G379" s="13" t="s">
        <v>145</v>
      </c>
      <c r="H379" s="21">
        <v>40000</v>
      </c>
      <c r="I379" s="21">
        <v>40000</v>
      </c>
      <c r="J379" s="5">
        <f>J380</f>
        <v>40000</v>
      </c>
      <c r="K379" s="5">
        <f t="shared" si="79"/>
        <v>100</v>
      </c>
    </row>
    <row r="380" spans="1:11" ht="37.5" customHeight="1" x14ac:dyDescent="0.2">
      <c r="A380" s="19" t="s">
        <v>208</v>
      </c>
      <c r="B380" s="13" t="s">
        <v>166</v>
      </c>
      <c r="C380" s="13" t="s">
        <v>17</v>
      </c>
      <c r="D380" s="13" t="s">
        <v>248</v>
      </c>
      <c r="E380" s="13" t="s">
        <v>168</v>
      </c>
      <c r="F380" s="13" t="s">
        <v>207</v>
      </c>
      <c r="G380" s="13" t="s">
        <v>209</v>
      </c>
      <c r="H380" s="21">
        <v>40000</v>
      </c>
      <c r="I380" s="21">
        <v>40000</v>
      </c>
      <c r="J380" s="5">
        <v>40000</v>
      </c>
      <c r="K380" s="5">
        <f t="shared" si="79"/>
        <v>100</v>
      </c>
    </row>
    <row r="381" spans="1:11" ht="28.5" customHeight="1" x14ac:dyDescent="0.2">
      <c r="A381" s="14" t="s">
        <v>210</v>
      </c>
      <c r="B381" s="15" t="s">
        <v>166</v>
      </c>
      <c r="C381" s="15" t="s">
        <v>17</v>
      </c>
      <c r="D381" s="15" t="s">
        <v>250</v>
      </c>
      <c r="E381" s="16" t="s">
        <v>0</v>
      </c>
      <c r="F381" s="16" t="s">
        <v>0</v>
      </c>
      <c r="G381" s="16" t="s">
        <v>0</v>
      </c>
      <c r="H381" s="17">
        <f t="shared" ref="H381:J383" si="80">H382</f>
        <v>371100</v>
      </c>
      <c r="I381" s="17">
        <f t="shared" si="80"/>
        <v>371100</v>
      </c>
      <c r="J381" s="17">
        <f t="shared" si="80"/>
        <v>218900</v>
      </c>
      <c r="K381" s="17">
        <f t="shared" si="79"/>
        <v>58.986796011856647</v>
      </c>
    </row>
    <row r="382" spans="1:11" ht="60" customHeight="1" x14ac:dyDescent="0.2">
      <c r="A382" s="14" t="s">
        <v>167</v>
      </c>
      <c r="B382" s="15" t="s">
        <v>166</v>
      </c>
      <c r="C382" s="15" t="s">
        <v>17</v>
      </c>
      <c r="D382" s="15" t="s">
        <v>250</v>
      </c>
      <c r="E382" s="15" t="s">
        <v>168</v>
      </c>
      <c r="F382" s="18" t="s">
        <v>0</v>
      </c>
      <c r="G382" s="18" t="s">
        <v>0</v>
      </c>
      <c r="H382" s="17">
        <f t="shared" si="80"/>
        <v>371100</v>
      </c>
      <c r="I382" s="17">
        <f t="shared" si="80"/>
        <v>371100</v>
      </c>
      <c r="J382" s="17">
        <f t="shared" si="80"/>
        <v>218900</v>
      </c>
      <c r="K382" s="17">
        <f t="shared" si="79"/>
        <v>58.986796011856647</v>
      </c>
    </row>
    <row r="383" spans="1:11" ht="25.5" customHeight="1" x14ac:dyDescent="0.2">
      <c r="A383" s="19" t="s">
        <v>210</v>
      </c>
      <c r="B383" s="13" t="s">
        <v>166</v>
      </c>
      <c r="C383" s="13" t="s">
        <v>17</v>
      </c>
      <c r="D383" s="13" t="s">
        <v>250</v>
      </c>
      <c r="E383" s="13" t="s">
        <v>168</v>
      </c>
      <c r="F383" s="13" t="s">
        <v>211</v>
      </c>
      <c r="G383" s="20" t="s">
        <v>0</v>
      </c>
      <c r="H383" s="21">
        <f t="shared" si="80"/>
        <v>371100</v>
      </c>
      <c r="I383" s="21">
        <f t="shared" si="80"/>
        <v>371100</v>
      </c>
      <c r="J383" s="5">
        <f t="shared" si="80"/>
        <v>218900</v>
      </c>
      <c r="K383" s="5">
        <f t="shared" si="79"/>
        <v>58.986796011856647</v>
      </c>
    </row>
    <row r="384" spans="1:11" ht="60" customHeight="1" x14ac:dyDescent="0.2">
      <c r="A384" s="19" t="s">
        <v>144</v>
      </c>
      <c r="B384" s="13" t="s">
        <v>166</v>
      </c>
      <c r="C384" s="13" t="s">
        <v>17</v>
      </c>
      <c r="D384" s="13" t="s">
        <v>250</v>
      </c>
      <c r="E384" s="13" t="s">
        <v>168</v>
      </c>
      <c r="F384" s="13" t="s">
        <v>211</v>
      </c>
      <c r="G384" s="13" t="s">
        <v>145</v>
      </c>
      <c r="H384" s="21">
        <f>H385+H386</f>
        <v>371100</v>
      </c>
      <c r="I384" s="21">
        <f>I385+I386</f>
        <v>371100</v>
      </c>
      <c r="J384" s="21">
        <f>J385+J386</f>
        <v>218900</v>
      </c>
      <c r="K384" s="21">
        <f t="shared" si="79"/>
        <v>58.986796011856647</v>
      </c>
    </row>
    <row r="385" spans="1:11" ht="27.75" customHeight="1" x14ac:dyDescent="0.2">
      <c r="A385" s="19" t="s">
        <v>210</v>
      </c>
      <c r="B385" s="13" t="s">
        <v>166</v>
      </c>
      <c r="C385" s="13" t="s">
        <v>17</v>
      </c>
      <c r="D385" s="13" t="s">
        <v>250</v>
      </c>
      <c r="E385" s="13" t="s">
        <v>168</v>
      </c>
      <c r="F385" s="13" t="s">
        <v>211</v>
      </c>
      <c r="G385" s="13" t="s">
        <v>212</v>
      </c>
      <c r="H385" s="21">
        <v>340100</v>
      </c>
      <c r="I385" s="21">
        <v>340100</v>
      </c>
      <c r="J385" s="5">
        <v>187900</v>
      </c>
      <c r="K385" s="5">
        <f t="shared" si="79"/>
        <v>55.248456336371653</v>
      </c>
    </row>
    <row r="386" spans="1:11" ht="32.25" customHeight="1" x14ac:dyDescent="0.2">
      <c r="A386" s="19" t="s">
        <v>208</v>
      </c>
      <c r="B386" s="13" t="s">
        <v>166</v>
      </c>
      <c r="C386" s="13" t="s">
        <v>17</v>
      </c>
      <c r="D386" s="13" t="s">
        <v>250</v>
      </c>
      <c r="E386" s="13" t="s">
        <v>168</v>
      </c>
      <c r="F386" s="13" t="s">
        <v>211</v>
      </c>
      <c r="G386" s="13" t="s">
        <v>209</v>
      </c>
      <c r="H386" s="21">
        <v>31000</v>
      </c>
      <c r="I386" s="21">
        <v>31000</v>
      </c>
      <c r="J386" s="5">
        <v>31000</v>
      </c>
      <c r="K386" s="5">
        <f t="shared" si="79"/>
        <v>100</v>
      </c>
    </row>
    <row r="387" spans="1:11" ht="51.75" customHeight="1" x14ac:dyDescent="0.2">
      <c r="A387" s="14" t="s">
        <v>213</v>
      </c>
      <c r="B387" s="15" t="s">
        <v>166</v>
      </c>
      <c r="C387" s="15" t="s">
        <v>17</v>
      </c>
      <c r="D387" s="15" t="s">
        <v>93</v>
      </c>
      <c r="E387" s="16" t="s">
        <v>0</v>
      </c>
      <c r="F387" s="16" t="s">
        <v>0</v>
      </c>
      <c r="G387" s="16" t="s">
        <v>0</v>
      </c>
      <c r="H387" s="17">
        <v>39310</v>
      </c>
      <c r="I387" s="17">
        <v>39310</v>
      </c>
      <c r="J387" s="17">
        <f>J388</f>
        <v>23665</v>
      </c>
      <c r="K387" s="17">
        <f t="shared" si="79"/>
        <v>60.200966675146276</v>
      </c>
    </row>
    <row r="388" spans="1:11" ht="75.75" customHeight="1" x14ac:dyDescent="0.2">
      <c r="A388" s="14" t="s">
        <v>167</v>
      </c>
      <c r="B388" s="15" t="s">
        <v>166</v>
      </c>
      <c r="C388" s="15" t="s">
        <v>17</v>
      </c>
      <c r="D388" s="15" t="s">
        <v>93</v>
      </c>
      <c r="E388" s="15" t="s">
        <v>168</v>
      </c>
      <c r="F388" s="18" t="s">
        <v>0</v>
      </c>
      <c r="G388" s="18" t="s">
        <v>0</v>
      </c>
      <c r="H388" s="17">
        <v>39310</v>
      </c>
      <c r="I388" s="17">
        <v>39310</v>
      </c>
      <c r="J388" s="17">
        <f>J389</f>
        <v>23665</v>
      </c>
      <c r="K388" s="17">
        <f t="shared" si="79"/>
        <v>60.200966675146276</v>
      </c>
    </row>
    <row r="389" spans="1:11" ht="45.75" customHeight="1" x14ac:dyDescent="0.2">
      <c r="A389" s="19" t="s">
        <v>213</v>
      </c>
      <c r="B389" s="13" t="s">
        <v>166</v>
      </c>
      <c r="C389" s="13" t="s">
        <v>17</v>
      </c>
      <c r="D389" s="13" t="s">
        <v>93</v>
      </c>
      <c r="E389" s="13" t="s">
        <v>168</v>
      </c>
      <c r="F389" s="13" t="s">
        <v>214</v>
      </c>
      <c r="G389" s="20" t="s">
        <v>0</v>
      </c>
      <c r="H389" s="21">
        <v>39310</v>
      </c>
      <c r="I389" s="21">
        <v>39310</v>
      </c>
      <c r="J389" s="5">
        <f>J390</f>
        <v>23665</v>
      </c>
      <c r="K389" s="5">
        <f t="shared" si="79"/>
        <v>60.200966675146276</v>
      </c>
    </row>
    <row r="390" spans="1:11" ht="57" customHeight="1" x14ac:dyDescent="0.2">
      <c r="A390" s="19" t="s">
        <v>26</v>
      </c>
      <c r="B390" s="13" t="s">
        <v>166</v>
      </c>
      <c r="C390" s="13" t="s">
        <v>17</v>
      </c>
      <c r="D390" s="13" t="s">
        <v>93</v>
      </c>
      <c r="E390" s="13" t="s">
        <v>168</v>
      </c>
      <c r="F390" s="13" t="s">
        <v>214</v>
      </c>
      <c r="G390" s="13" t="s">
        <v>27</v>
      </c>
      <c r="H390" s="21">
        <v>39310</v>
      </c>
      <c r="I390" s="21">
        <v>39310</v>
      </c>
      <c r="J390" s="21">
        <f>J391</f>
        <v>23665</v>
      </c>
      <c r="K390" s="21">
        <f t="shared" si="79"/>
        <v>60.200966675146276</v>
      </c>
    </row>
    <row r="391" spans="1:11" ht="64.5" customHeight="1" x14ac:dyDescent="0.2">
      <c r="A391" s="19" t="s">
        <v>28</v>
      </c>
      <c r="B391" s="13" t="s">
        <v>166</v>
      </c>
      <c r="C391" s="13" t="s">
        <v>17</v>
      </c>
      <c r="D391" s="13" t="s">
        <v>93</v>
      </c>
      <c r="E391" s="13" t="s">
        <v>168</v>
      </c>
      <c r="F391" s="13" t="s">
        <v>214</v>
      </c>
      <c r="G391" s="13" t="s">
        <v>29</v>
      </c>
      <c r="H391" s="21">
        <v>39310</v>
      </c>
      <c r="I391" s="21">
        <v>39310</v>
      </c>
      <c r="J391" s="5">
        <v>23665</v>
      </c>
      <c r="K391" s="5">
        <f t="shared" si="79"/>
        <v>60.200966675146276</v>
      </c>
    </row>
    <row r="392" spans="1:11" ht="93" customHeight="1" x14ac:dyDescent="0.2">
      <c r="A392" s="14" t="s">
        <v>215</v>
      </c>
      <c r="B392" s="15" t="s">
        <v>166</v>
      </c>
      <c r="C392" s="15" t="s">
        <v>17</v>
      </c>
      <c r="D392" s="15" t="s">
        <v>96</v>
      </c>
      <c r="E392" s="16" t="s">
        <v>0</v>
      </c>
      <c r="F392" s="16" t="s">
        <v>0</v>
      </c>
      <c r="G392" s="16" t="s">
        <v>0</v>
      </c>
      <c r="H392" s="17">
        <f t="shared" ref="H392:J395" si="81">H393</f>
        <v>2191961</v>
      </c>
      <c r="I392" s="17">
        <f t="shared" si="81"/>
        <v>2191961</v>
      </c>
      <c r="J392" s="17">
        <f t="shared" si="81"/>
        <v>1420512.44</v>
      </c>
      <c r="K392" s="17">
        <f t="shared" si="79"/>
        <v>64.805552653537163</v>
      </c>
    </row>
    <row r="393" spans="1:11" ht="67.5" customHeight="1" x14ac:dyDescent="0.2">
      <c r="A393" s="14" t="s">
        <v>167</v>
      </c>
      <c r="B393" s="15" t="s">
        <v>166</v>
      </c>
      <c r="C393" s="15" t="s">
        <v>17</v>
      </c>
      <c r="D393" s="15" t="s">
        <v>96</v>
      </c>
      <c r="E393" s="15" t="s">
        <v>168</v>
      </c>
      <c r="F393" s="18" t="s">
        <v>0</v>
      </c>
      <c r="G393" s="18" t="s">
        <v>0</v>
      </c>
      <c r="H393" s="17">
        <f t="shared" si="81"/>
        <v>2191961</v>
      </c>
      <c r="I393" s="17">
        <f t="shared" si="81"/>
        <v>2191961</v>
      </c>
      <c r="J393" s="17">
        <f t="shared" si="81"/>
        <v>1420512.44</v>
      </c>
      <c r="K393" s="17">
        <f t="shared" si="79"/>
        <v>64.805552653537163</v>
      </c>
    </row>
    <row r="394" spans="1:11" ht="102.75" customHeight="1" x14ac:dyDescent="0.2">
      <c r="A394" s="19" t="s">
        <v>215</v>
      </c>
      <c r="B394" s="13" t="s">
        <v>166</v>
      </c>
      <c r="C394" s="13" t="s">
        <v>17</v>
      </c>
      <c r="D394" s="13" t="s">
        <v>96</v>
      </c>
      <c r="E394" s="13" t="s">
        <v>168</v>
      </c>
      <c r="F394" s="13" t="s">
        <v>216</v>
      </c>
      <c r="G394" s="20" t="s">
        <v>0</v>
      </c>
      <c r="H394" s="21">
        <f t="shared" si="81"/>
        <v>2191961</v>
      </c>
      <c r="I394" s="21">
        <f t="shared" si="81"/>
        <v>2191961</v>
      </c>
      <c r="J394" s="5">
        <f t="shared" si="81"/>
        <v>1420512.44</v>
      </c>
      <c r="K394" s="5">
        <f t="shared" si="79"/>
        <v>64.805552653537163</v>
      </c>
    </row>
    <row r="395" spans="1:11" ht="48.75" customHeight="1" x14ac:dyDescent="0.2">
      <c r="A395" s="19" t="s">
        <v>144</v>
      </c>
      <c r="B395" s="13" t="s">
        <v>166</v>
      </c>
      <c r="C395" s="13" t="s">
        <v>17</v>
      </c>
      <c r="D395" s="13" t="s">
        <v>96</v>
      </c>
      <c r="E395" s="13" t="s">
        <v>168</v>
      </c>
      <c r="F395" s="13" t="s">
        <v>216</v>
      </c>
      <c r="G395" s="13" t="s">
        <v>145</v>
      </c>
      <c r="H395" s="21">
        <f t="shared" si="81"/>
        <v>2191961</v>
      </c>
      <c r="I395" s="21">
        <f t="shared" si="81"/>
        <v>2191961</v>
      </c>
      <c r="J395" s="5">
        <f t="shared" si="81"/>
        <v>1420512.44</v>
      </c>
      <c r="K395" s="5">
        <f t="shared" si="79"/>
        <v>64.805552653537163</v>
      </c>
    </row>
    <row r="396" spans="1:11" ht="61.5" customHeight="1" x14ac:dyDescent="0.2">
      <c r="A396" s="19" t="s">
        <v>146</v>
      </c>
      <c r="B396" s="13" t="s">
        <v>166</v>
      </c>
      <c r="C396" s="13" t="s">
        <v>17</v>
      </c>
      <c r="D396" s="13" t="s">
        <v>96</v>
      </c>
      <c r="E396" s="13" t="s">
        <v>168</v>
      </c>
      <c r="F396" s="13" t="s">
        <v>216</v>
      </c>
      <c r="G396" s="13" t="s">
        <v>147</v>
      </c>
      <c r="H396" s="21">
        <v>2191961</v>
      </c>
      <c r="I396" s="21">
        <v>2191961</v>
      </c>
      <c r="J396" s="21">
        <v>1420512.44</v>
      </c>
      <c r="K396" s="21">
        <f t="shared" si="79"/>
        <v>64.805552653537163</v>
      </c>
    </row>
    <row r="397" spans="1:11" ht="48.95" customHeight="1" x14ac:dyDescent="0.2">
      <c r="A397" s="14" t="s">
        <v>217</v>
      </c>
      <c r="B397" s="15" t="s">
        <v>166</v>
      </c>
      <c r="C397" s="15" t="s">
        <v>17</v>
      </c>
      <c r="D397" s="15" t="s">
        <v>98</v>
      </c>
      <c r="E397" s="16" t="s">
        <v>0</v>
      </c>
      <c r="F397" s="16" t="s">
        <v>0</v>
      </c>
      <c r="G397" s="16" t="s">
        <v>0</v>
      </c>
      <c r="H397" s="17">
        <v>10000</v>
      </c>
      <c r="I397" s="17">
        <v>10000</v>
      </c>
      <c r="J397" s="17">
        <f>J398</f>
        <v>0</v>
      </c>
      <c r="K397" s="17">
        <f t="shared" si="79"/>
        <v>0</v>
      </c>
    </row>
    <row r="398" spans="1:11" ht="64.5" customHeight="1" x14ac:dyDescent="0.2">
      <c r="A398" s="14" t="s">
        <v>167</v>
      </c>
      <c r="B398" s="15" t="s">
        <v>166</v>
      </c>
      <c r="C398" s="15" t="s">
        <v>17</v>
      </c>
      <c r="D398" s="15" t="s">
        <v>98</v>
      </c>
      <c r="E398" s="15" t="s">
        <v>168</v>
      </c>
      <c r="F398" s="18" t="s">
        <v>0</v>
      </c>
      <c r="G398" s="18" t="s">
        <v>0</v>
      </c>
      <c r="H398" s="17">
        <v>10000</v>
      </c>
      <c r="I398" s="17">
        <v>10000</v>
      </c>
      <c r="J398" s="17">
        <f>J399</f>
        <v>0</v>
      </c>
      <c r="K398" s="17">
        <f t="shared" si="79"/>
        <v>0</v>
      </c>
    </row>
    <row r="399" spans="1:11" ht="50.25" customHeight="1" x14ac:dyDescent="0.2">
      <c r="A399" s="19" t="s">
        <v>217</v>
      </c>
      <c r="B399" s="13" t="s">
        <v>166</v>
      </c>
      <c r="C399" s="13" t="s">
        <v>17</v>
      </c>
      <c r="D399" s="13" t="s">
        <v>98</v>
      </c>
      <c r="E399" s="13" t="s">
        <v>168</v>
      </c>
      <c r="F399" s="13" t="s">
        <v>66</v>
      </c>
      <c r="G399" s="20" t="s">
        <v>0</v>
      </c>
      <c r="H399" s="21">
        <v>10000</v>
      </c>
      <c r="I399" s="21">
        <v>10000</v>
      </c>
      <c r="J399" s="21">
        <f>J400</f>
        <v>0</v>
      </c>
      <c r="K399" s="21">
        <f t="shared" si="79"/>
        <v>0</v>
      </c>
    </row>
    <row r="400" spans="1:11" ht="79.5" customHeight="1" x14ac:dyDescent="0.2">
      <c r="A400" s="19" t="s">
        <v>42</v>
      </c>
      <c r="B400" s="13" t="s">
        <v>166</v>
      </c>
      <c r="C400" s="13" t="s">
        <v>17</v>
      </c>
      <c r="D400" s="13" t="s">
        <v>98</v>
      </c>
      <c r="E400" s="13" t="s">
        <v>168</v>
      </c>
      <c r="F400" s="13" t="s">
        <v>66</v>
      </c>
      <c r="G400" s="13" t="s">
        <v>43</v>
      </c>
      <c r="H400" s="21">
        <v>10000</v>
      </c>
      <c r="I400" s="21">
        <v>10000</v>
      </c>
      <c r="J400" s="5">
        <f>J401</f>
        <v>0</v>
      </c>
      <c r="K400" s="5">
        <f t="shared" si="79"/>
        <v>0</v>
      </c>
    </row>
    <row r="401" spans="1:11" ht="41.25" customHeight="1" x14ac:dyDescent="0.2">
      <c r="A401" s="19" t="s">
        <v>63</v>
      </c>
      <c r="B401" s="13" t="s">
        <v>166</v>
      </c>
      <c r="C401" s="13" t="s">
        <v>17</v>
      </c>
      <c r="D401" s="13" t="s">
        <v>98</v>
      </c>
      <c r="E401" s="13" t="s">
        <v>168</v>
      </c>
      <c r="F401" s="13" t="s">
        <v>66</v>
      </c>
      <c r="G401" s="13" t="s">
        <v>64</v>
      </c>
      <c r="H401" s="21">
        <v>10000</v>
      </c>
      <c r="I401" s="21">
        <v>10000</v>
      </c>
      <c r="J401" s="5">
        <v>0</v>
      </c>
      <c r="K401" s="5">
        <f t="shared" si="79"/>
        <v>0</v>
      </c>
    </row>
    <row r="402" spans="1:11" ht="89.25" customHeight="1" x14ac:dyDescent="0.2">
      <c r="A402" s="14" t="s">
        <v>277</v>
      </c>
      <c r="B402" s="15" t="s">
        <v>218</v>
      </c>
      <c r="C402" s="16" t="s">
        <v>0</v>
      </c>
      <c r="D402" s="16" t="s">
        <v>0</v>
      </c>
      <c r="E402" s="16" t="s">
        <v>0</v>
      </c>
      <c r="F402" s="16" t="s">
        <v>0</v>
      </c>
      <c r="G402" s="16" t="s">
        <v>0</v>
      </c>
      <c r="H402" s="17">
        <v>6837411</v>
      </c>
      <c r="I402" s="17">
        <v>6837411</v>
      </c>
      <c r="J402" s="17">
        <f>J403</f>
        <v>4829732.5600000005</v>
      </c>
      <c r="K402" s="17">
        <f t="shared" si="79"/>
        <v>70.636861818018545</v>
      </c>
    </row>
    <row r="403" spans="1:11" ht="104.25" customHeight="1" x14ac:dyDescent="0.2">
      <c r="A403" s="14" t="s">
        <v>278</v>
      </c>
      <c r="B403" s="15" t="s">
        <v>218</v>
      </c>
      <c r="C403" s="15" t="s">
        <v>17</v>
      </c>
      <c r="D403" s="15" t="s">
        <v>74</v>
      </c>
      <c r="E403" s="16" t="s">
        <v>0</v>
      </c>
      <c r="F403" s="16" t="s">
        <v>0</v>
      </c>
      <c r="G403" s="16" t="s">
        <v>0</v>
      </c>
      <c r="H403" s="17">
        <v>6837411</v>
      </c>
      <c r="I403" s="17">
        <v>6837411</v>
      </c>
      <c r="J403" s="4">
        <f>J404</f>
        <v>4829732.5600000005</v>
      </c>
      <c r="K403" s="4">
        <f t="shared" si="79"/>
        <v>70.636861818018545</v>
      </c>
    </row>
    <row r="404" spans="1:11" ht="89.25" customHeight="1" x14ac:dyDescent="0.2">
      <c r="A404" s="14" t="s">
        <v>279</v>
      </c>
      <c r="B404" s="15" t="s">
        <v>218</v>
      </c>
      <c r="C404" s="15" t="s">
        <v>17</v>
      </c>
      <c r="D404" s="15" t="s">
        <v>74</v>
      </c>
      <c r="E404" s="15" t="s">
        <v>32</v>
      </c>
      <c r="F404" s="18" t="s">
        <v>0</v>
      </c>
      <c r="G404" s="18" t="s">
        <v>0</v>
      </c>
      <c r="H404" s="17">
        <v>6837411</v>
      </c>
      <c r="I404" s="17">
        <v>6837411</v>
      </c>
      <c r="J404" s="4">
        <f>J405</f>
        <v>4829732.5600000005</v>
      </c>
      <c r="K404" s="4">
        <f t="shared" si="79"/>
        <v>70.636861818018545</v>
      </c>
    </row>
    <row r="405" spans="1:11" ht="54" customHeight="1" x14ac:dyDescent="0.2">
      <c r="A405" s="19" t="s">
        <v>20</v>
      </c>
      <c r="B405" s="13" t="s">
        <v>218</v>
      </c>
      <c r="C405" s="13" t="s">
        <v>17</v>
      </c>
      <c r="D405" s="13" t="s">
        <v>74</v>
      </c>
      <c r="E405" s="13" t="s">
        <v>32</v>
      </c>
      <c r="F405" s="13" t="s">
        <v>21</v>
      </c>
      <c r="G405" s="20" t="s">
        <v>0</v>
      </c>
      <c r="H405" s="21">
        <v>6837411</v>
      </c>
      <c r="I405" s="21">
        <v>6837411</v>
      </c>
      <c r="J405" s="5">
        <f>J406+J408</f>
        <v>4829732.5600000005</v>
      </c>
      <c r="K405" s="5">
        <f t="shared" si="79"/>
        <v>70.636861818018545</v>
      </c>
    </row>
    <row r="406" spans="1:11" ht="132.75" customHeight="1" x14ac:dyDescent="0.2">
      <c r="A406" s="19" t="s">
        <v>22</v>
      </c>
      <c r="B406" s="13" t="s">
        <v>218</v>
      </c>
      <c r="C406" s="13" t="s">
        <v>17</v>
      </c>
      <c r="D406" s="13" t="s">
        <v>74</v>
      </c>
      <c r="E406" s="13" t="s">
        <v>32</v>
      </c>
      <c r="F406" s="13" t="s">
        <v>21</v>
      </c>
      <c r="G406" s="13" t="s">
        <v>23</v>
      </c>
      <c r="H406" s="21">
        <v>6488748</v>
      </c>
      <c r="I406" s="21">
        <v>6488748</v>
      </c>
      <c r="J406" s="5">
        <f>J407</f>
        <v>4668905.07</v>
      </c>
      <c r="K406" s="5">
        <f t="shared" si="79"/>
        <v>71.953866446963261</v>
      </c>
    </row>
    <row r="407" spans="1:11" ht="64.5" customHeight="1" x14ac:dyDescent="0.2">
      <c r="A407" s="19" t="s">
        <v>24</v>
      </c>
      <c r="B407" s="13" t="s">
        <v>218</v>
      </c>
      <c r="C407" s="13" t="s">
        <v>17</v>
      </c>
      <c r="D407" s="13" t="s">
        <v>74</v>
      </c>
      <c r="E407" s="13" t="s">
        <v>32</v>
      </c>
      <c r="F407" s="13" t="s">
        <v>21</v>
      </c>
      <c r="G407" s="13" t="s">
        <v>25</v>
      </c>
      <c r="H407" s="21">
        <v>6488748</v>
      </c>
      <c r="I407" s="21">
        <v>6488748</v>
      </c>
      <c r="J407" s="5">
        <v>4668905.07</v>
      </c>
      <c r="K407" s="5">
        <f t="shared" si="79"/>
        <v>71.953866446963261</v>
      </c>
    </row>
    <row r="408" spans="1:11" ht="60" customHeight="1" x14ac:dyDescent="0.2">
      <c r="A408" s="19" t="s">
        <v>26</v>
      </c>
      <c r="B408" s="13" t="s">
        <v>218</v>
      </c>
      <c r="C408" s="13" t="s">
        <v>17</v>
      </c>
      <c r="D408" s="13" t="s">
        <v>74</v>
      </c>
      <c r="E408" s="13" t="s">
        <v>32</v>
      </c>
      <c r="F408" s="13" t="s">
        <v>21</v>
      </c>
      <c r="G408" s="13" t="s">
        <v>27</v>
      </c>
      <c r="H408" s="21">
        <v>348663</v>
      </c>
      <c r="I408" s="21">
        <v>348663</v>
      </c>
      <c r="J408" s="5">
        <f>J409</f>
        <v>160827.49</v>
      </c>
      <c r="K408" s="5">
        <f t="shared" si="79"/>
        <v>46.126916248641237</v>
      </c>
    </row>
    <row r="409" spans="1:11" ht="60" customHeight="1" x14ac:dyDescent="0.2">
      <c r="A409" s="19" t="s">
        <v>28</v>
      </c>
      <c r="B409" s="13" t="s">
        <v>218</v>
      </c>
      <c r="C409" s="13" t="s">
        <v>17</v>
      </c>
      <c r="D409" s="13" t="s">
        <v>74</v>
      </c>
      <c r="E409" s="13" t="s">
        <v>32</v>
      </c>
      <c r="F409" s="13" t="s">
        <v>21</v>
      </c>
      <c r="G409" s="13" t="s">
        <v>29</v>
      </c>
      <c r="H409" s="21">
        <v>348663</v>
      </c>
      <c r="I409" s="21">
        <v>348663</v>
      </c>
      <c r="J409" s="5">
        <v>160827.49</v>
      </c>
      <c r="K409" s="5">
        <f t="shared" si="79"/>
        <v>46.126916248641237</v>
      </c>
    </row>
    <row r="410" spans="1:11" ht="79.5" customHeight="1" x14ac:dyDescent="0.2">
      <c r="A410" s="14" t="s">
        <v>280</v>
      </c>
      <c r="B410" s="15" t="s">
        <v>219</v>
      </c>
      <c r="C410" s="16" t="s">
        <v>0</v>
      </c>
      <c r="D410" s="16" t="s">
        <v>0</v>
      </c>
      <c r="E410" s="16" t="s">
        <v>0</v>
      </c>
      <c r="F410" s="16" t="s">
        <v>0</v>
      </c>
      <c r="G410" s="16" t="s">
        <v>0</v>
      </c>
      <c r="H410" s="17">
        <f>H411</f>
        <v>5734910</v>
      </c>
      <c r="I410" s="17">
        <f t="shared" ref="I410:J410" si="82">I411</f>
        <v>5734910</v>
      </c>
      <c r="J410" s="17">
        <f t="shared" si="82"/>
        <v>3370851.43</v>
      </c>
      <c r="K410" s="17">
        <f t="shared" si="79"/>
        <v>58.777756407685565</v>
      </c>
    </row>
    <row r="411" spans="1:11" ht="127.9" customHeight="1" x14ac:dyDescent="0.2">
      <c r="A411" s="14" t="s">
        <v>281</v>
      </c>
      <c r="B411" s="15" t="s">
        <v>219</v>
      </c>
      <c r="C411" s="15" t="s">
        <v>17</v>
      </c>
      <c r="D411" s="47" t="s">
        <v>18</v>
      </c>
      <c r="E411" s="15" t="s">
        <v>220</v>
      </c>
      <c r="F411" s="18" t="s">
        <v>0</v>
      </c>
      <c r="G411" s="18" t="s">
        <v>0</v>
      </c>
      <c r="H411" s="17">
        <f>H412+H419+H422+H425</f>
        <v>5734910</v>
      </c>
      <c r="I411" s="17">
        <f t="shared" ref="I411:J411" si="83">I412+I419+I422+I425</f>
        <v>5734910</v>
      </c>
      <c r="J411" s="17">
        <f t="shared" si="83"/>
        <v>3370851.43</v>
      </c>
      <c r="K411" s="17">
        <f t="shared" si="79"/>
        <v>58.777756407685565</v>
      </c>
    </row>
    <row r="412" spans="1:11" ht="67.5" customHeight="1" x14ac:dyDescent="0.2">
      <c r="A412" s="19" t="s">
        <v>58</v>
      </c>
      <c r="B412" s="13" t="s">
        <v>219</v>
      </c>
      <c r="C412" s="13" t="s">
        <v>17</v>
      </c>
      <c r="D412" s="13" t="s">
        <v>74</v>
      </c>
      <c r="E412" s="13" t="s">
        <v>220</v>
      </c>
      <c r="F412" s="13" t="s">
        <v>21</v>
      </c>
      <c r="G412" s="20" t="s">
        <v>0</v>
      </c>
      <c r="H412" s="21">
        <v>4690990</v>
      </c>
      <c r="I412" s="21">
        <v>4690990</v>
      </c>
      <c r="J412" s="21">
        <f>J413+J415</f>
        <v>2722831.43</v>
      </c>
      <c r="K412" s="21">
        <f t="shared" si="79"/>
        <v>58.043854921882165</v>
      </c>
    </row>
    <row r="413" spans="1:11" ht="93.75" customHeight="1" x14ac:dyDescent="0.2">
      <c r="A413" s="19" t="s">
        <v>22</v>
      </c>
      <c r="B413" s="13" t="s">
        <v>219</v>
      </c>
      <c r="C413" s="13" t="s">
        <v>17</v>
      </c>
      <c r="D413" s="13" t="s">
        <v>74</v>
      </c>
      <c r="E413" s="13" t="s">
        <v>220</v>
      </c>
      <c r="F413" s="13" t="s">
        <v>21</v>
      </c>
      <c r="G413" s="13" t="s">
        <v>23</v>
      </c>
      <c r="H413" s="21">
        <v>4500005</v>
      </c>
      <c r="I413" s="21">
        <v>4500005</v>
      </c>
      <c r="J413" s="21">
        <f>J414</f>
        <v>2631091.9900000002</v>
      </c>
      <c r="K413" s="21">
        <f t="shared" si="79"/>
        <v>58.468645923726761</v>
      </c>
    </row>
    <row r="414" spans="1:11" ht="64.5" customHeight="1" x14ac:dyDescent="0.2">
      <c r="A414" s="19" t="s">
        <v>24</v>
      </c>
      <c r="B414" s="13" t="s">
        <v>219</v>
      </c>
      <c r="C414" s="13" t="s">
        <v>17</v>
      </c>
      <c r="D414" s="13" t="s">
        <v>74</v>
      </c>
      <c r="E414" s="13" t="s">
        <v>220</v>
      </c>
      <c r="F414" s="13" t="s">
        <v>21</v>
      </c>
      <c r="G414" s="13" t="s">
        <v>25</v>
      </c>
      <c r="H414" s="21">
        <v>4500005</v>
      </c>
      <c r="I414" s="21">
        <v>4500005</v>
      </c>
      <c r="J414" s="5">
        <v>2631091.9900000002</v>
      </c>
      <c r="K414" s="5">
        <f t="shared" si="79"/>
        <v>58.468645923726761</v>
      </c>
    </row>
    <row r="415" spans="1:11" ht="66.75" customHeight="1" x14ac:dyDescent="0.2">
      <c r="A415" s="19" t="s">
        <v>26</v>
      </c>
      <c r="B415" s="13" t="s">
        <v>219</v>
      </c>
      <c r="C415" s="13" t="s">
        <v>17</v>
      </c>
      <c r="D415" s="13" t="s">
        <v>74</v>
      </c>
      <c r="E415" s="13" t="s">
        <v>220</v>
      </c>
      <c r="F415" s="13" t="s">
        <v>21</v>
      </c>
      <c r="G415" s="13" t="s">
        <v>27</v>
      </c>
      <c r="H415" s="21">
        <v>188685</v>
      </c>
      <c r="I415" s="21">
        <v>188685</v>
      </c>
      <c r="J415" s="5">
        <f>J416</f>
        <v>91739.44</v>
      </c>
      <c r="K415" s="5">
        <f t="shared" si="79"/>
        <v>48.620420277181545</v>
      </c>
    </row>
    <row r="416" spans="1:11" ht="64.5" customHeight="1" x14ac:dyDescent="0.2">
      <c r="A416" s="19" t="s">
        <v>28</v>
      </c>
      <c r="B416" s="13" t="s">
        <v>219</v>
      </c>
      <c r="C416" s="13" t="s">
        <v>17</v>
      </c>
      <c r="D416" s="13" t="s">
        <v>74</v>
      </c>
      <c r="E416" s="13" t="s">
        <v>220</v>
      </c>
      <c r="F416" s="13" t="s">
        <v>21</v>
      </c>
      <c r="G416" s="13" t="s">
        <v>29</v>
      </c>
      <c r="H416" s="21">
        <v>188685</v>
      </c>
      <c r="I416" s="21">
        <v>188685</v>
      </c>
      <c r="J416" s="5">
        <v>91739.44</v>
      </c>
      <c r="K416" s="5">
        <f t="shared" si="79"/>
        <v>48.620420277181545</v>
      </c>
    </row>
    <row r="417" spans="1:11" ht="39.75" customHeight="1" x14ac:dyDescent="0.2">
      <c r="A417" s="19" t="s">
        <v>33</v>
      </c>
      <c r="B417" s="13" t="s">
        <v>219</v>
      </c>
      <c r="C417" s="13" t="s">
        <v>17</v>
      </c>
      <c r="D417" s="13" t="s">
        <v>74</v>
      </c>
      <c r="E417" s="13" t="s">
        <v>220</v>
      </c>
      <c r="F417" s="13" t="s">
        <v>21</v>
      </c>
      <c r="G417" s="13" t="s">
        <v>34</v>
      </c>
      <c r="H417" s="21">
        <v>2300</v>
      </c>
      <c r="I417" s="21">
        <v>2300</v>
      </c>
      <c r="J417" s="5">
        <f>J418</f>
        <v>0</v>
      </c>
      <c r="K417" s="5">
        <f t="shared" si="79"/>
        <v>0</v>
      </c>
    </row>
    <row r="418" spans="1:11" ht="45" customHeight="1" x14ac:dyDescent="0.2">
      <c r="A418" s="19" t="s">
        <v>80</v>
      </c>
      <c r="B418" s="13" t="s">
        <v>219</v>
      </c>
      <c r="C418" s="13" t="s">
        <v>17</v>
      </c>
      <c r="D418" s="49" t="s">
        <v>74</v>
      </c>
      <c r="E418" s="13" t="s">
        <v>220</v>
      </c>
      <c r="F418" s="13" t="s">
        <v>21</v>
      </c>
      <c r="G418" s="13" t="s">
        <v>81</v>
      </c>
      <c r="H418" s="21">
        <v>2300</v>
      </c>
      <c r="I418" s="21">
        <v>2300</v>
      </c>
      <c r="J418" s="5">
        <v>0</v>
      </c>
      <c r="K418" s="5">
        <f t="shared" si="79"/>
        <v>0</v>
      </c>
    </row>
    <row r="419" spans="1:11" s="51" customFormat="1" ht="55.5" customHeight="1" x14ac:dyDescent="0.2">
      <c r="A419" s="19" t="s">
        <v>299</v>
      </c>
      <c r="B419" s="13" t="s">
        <v>219</v>
      </c>
      <c r="C419" s="13" t="s">
        <v>17</v>
      </c>
      <c r="D419" s="49" t="s">
        <v>237</v>
      </c>
      <c r="E419" s="13" t="s">
        <v>220</v>
      </c>
      <c r="F419" s="13">
        <v>80900</v>
      </c>
      <c r="G419" s="13"/>
      <c r="H419" s="21">
        <f t="shared" ref="H419:J420" si="84">H420</f>
        <v>490000</v>
      </c>
      <c r="I419" s="21">
        <f t="shared" si="84"/>
        <v>490000</v>
      </c>
      <c r="J419" s="21">
        <f t="shared" si="84"/>
        <v>94100</v>
      </c>
      <c r="K419" s="5">
        <f t="shared" si="79"/>
        <v>19.204081632653061</v>
      </c>
    </row>
    <row r="420" spans="1:11" s="51" customFormat="1" ht="45" customHeight="1" x14ac:dyDescent="0.2">
      <c r="A420" s="19" t="s">
        <v>26</v>
      </c>
      <c r="B420" s="13" t="s">
        <v>219</v>
      </c>
      <c r="C420" s="13" t="s">
        <v>17</v>
      </c>
      <c r="D420" s="49" t="s">
        <v>237</v>
      </c>
      <c r="E420" s="13" t="s">
        <v>220</v>
      </c>
      <c r="F420" s="13">
        <v>80900</v>
      </c>
      <c r="G420" s="13">
        <v>200</v>
      </c>
      <c r="H420" s="21">
        <f t="shared" si="84"/>
        <v>490000</v>
      </c>
      <c r="I420" s="21">
        <f t="shared" si="84"/>
        <v>490000</v>
      </c>
      <c r="J420" s="21">
        <f t="shared" si="84"/>
        <v>94100</v>
      </c>
      <c r="K420" s="5">
        <f t="shared" si="79"/>
        <v>19.204081632653061</v>
      </c>
    </row>
    <row r="421" spans="1:11" s="51" customFormat="1" ht="48.75" customHeight="1" x14ac:dyDescent="0.2">
      <c r="A421" s="19" t="s">
        <v>28</v>
      </c>
      <c r="B421" s="13" t="s">
        <v>219</v>
      </c>
      <c r="C421" s="13" t="s">
        <v>17</v>
      </c>
      <c r="D421" s="49" t="s">
        <v>237</v>
      </c>
      <c r="E421" s="13" t="s">
        <v>220</v>
      </c>
      <c r="F421" s="13">
        <v>80900</v>
      </c>
      <c r="G421" s="13">
        <v>240</v>
      </c>
      <c r="H421" s="21">
        <v>490000</v>
      </c>
      <c r="I421" s="21">
        <v>490000</v>
      </c>
      <c r="J421" s="5">
        <v>94100</v>
      </c>
      <c r="K421" s="5">
        <f t="shared" si="79"/>
        <v>19.204081632653061</v>
      </c>
    </row>
    <row r="422" spans="1:11" s="65" customFormat="1" ht="76.5" customHeight="1" x14ac:dyDescent="0.2">
      <c r="A422" s="19" t="s">
        <v>320</v>
      </c>
      <c r="B422" s="13" t="s">
        <v>219</v>
      </c>
      <c r="C422" s="13" t="s">
        <v>17</v>
      </c>
      <c r="D422" s="49" t="s">
        <v>166</v>
      </c>
      <c r="E422" s="13" t="s">
        <v>220</v>
      </c>
      <c r="F422" s="13">
        <v>83300</v>
      </c>
      <c r="G422" s="13"/>
      <c r="H422" s="21">
        <f>H423</f>
        <v>13920</v>
      </c>
      <c r="I422" s="21">
        <f t="shared" ref="I422:J423" si="85">I423</f>
        <v>13920</v>
      </c>
      <c r="J422" s="21">
        <f t="shared" si="85"/>
        <v>13920</v>
      </c>
      <c r="K422" s="5">
        <f t="shared" si="79"/>
        <v>100</v>
      </c>
    </row>
    <row r="423" spans="1:11" s="65" customFormat="1" ht="48.75" customHeight="1" x14ac:dyDescent="0.2">
      <c r="A423" s="19" t="s">
        <v>26</v>
      </c>
      <c r="B423" s="13" t="s">
        <v>219</v>
      </c>
      <c r="C423" s="13" t="s">
        <v>17</v>
      </c>
      <c r="D423" s="49" t="s">
        <v>166</v>
      </c>
      <c r="E423" s="13" t="s">
        <v>220</v>
      </c>
      <c r="F423" s="13">
        <v>83300</v>
      </c>
      <c r="G423" s="13">
        <v>200</v>
      </c>
      <c r="H423" s="21">
        <f>H424</f>
        <v>13920</v>
      </c>
      <c r="I423" s="21">
        <f t="shared" si="85"/>
        <v>13920</v>
      </c>
      <c r="J423" s="21">
        <f t="shared" si="85"/>
        <v>13920</v>
      </c>
      <c r="K423" s="5">
        <f t="shared" si="79"/>
        <v>100</v>
      </c>
    </row>
    <row r="424" spans="1:11" s="65" customFormat="1" ht="48.75" customHeight="1" x14ac:dyDescent="0.2">
      <c r="A424" s="19" t="s">
        <v>28</v>
      </c>
      <c r="B424" s="13" t="s">
        <v>219</v>
      </c>
      <c r="C424" s="13" t="s">
        <v>17</v>
      </c>
      <c r="D424" s="49" t="s">
        <v>166</v>
      </c>
      <c r="E424" s="13" t="s">
        <v>220</v>
      </c>
      <c r="F424" s="13">
        <v>83300</v>
      </c>
      <c r="G424" s="13">
        <v>240</v>
      </c>
      <c r="H424" s="21">
        <v>13920</v>
      </c>
      <c r="I424" s="21">
        <v>13920</v>
      </c>
      <c r="J424" s="5">
        <v>13920</v>
      </c>
      <c r="K424" s="5">
        <f t="shared" si="79"/>
        <v>100</v>
      </c>
    </row>
    <row r="425" spans="1:11" s="65" customFormat="1" ht="48.75" customHeight="1" x14ac:dyDescent="0.2">
      <c r="A425" s="66" t="s">
        <v>311</v>
      </c>
      <c r="B425" s="13" t="s">
        <v>219</v>
      </c>
      <c r="C425" s="13" t="s">
        <v>17</v>
      </c>
      <c r="D425" s="49" t="s">
        <v>257</v>
      </c>
      <c r="E425" s="13" t="s">
        <v>220</v>
      </c>
      <c r="F425" s="13">
        <v>80951</v>
      </c>
      <c r="G425" s="13"/>
      <c r="H425" s="21">
        <f>H426</f>
        <v>540000</v>
      </c>
      <c r="I425" s="21">
        <f t="shared" ref="I425:J426" si="86">I426</f>
        <v>540000</v>
      </c>
      <c r="J425" s="21">
        <f t="shared" si="86"/>
        <v>540000</v>
      </c>
      <c r="K425" s="5">
        <f t="shared" si="79"/>
        <v>100</v>
      </c>
    </row>
    <row r="426" spans="1:11" s="65" customFormat="1" ht="48.75" customHeight="1" x14ac:dyDescent="0.2">
      <c r="A426" s="19" t="s">
        <v>26</v>
      </c>
      <c r="B426" s="13" t="s">
        <v>219</v>
      </c>
      <c r="C426" s="13" t="s">
        <v>17</v>
      </c>
      <c r="D426" s="49" t="s">
        <v>257</v>
      </c>
      <c r="E426" s="13" t="s">
        <v>220</v>
      </c>
      <c r="F426" s="13">
        <v>80951</v>
      </c>
      <c r="G426" s="13">
        <v>200</v>
      </c>
      <c r="H426" s="21">
        <f>H427</f>
        <v>540000</v>
      </c>
      <c r="I426" s="21">
        <f t="shared" si="86"/>
        <v>540000</v>
      </c>
      <c r="J426" s="21">
        <f t="shared" si="86"/>
        <v>540000</v>
      </c>
      <c r="K426" s="5">
        <f t="shared" si="79"/>
        <v>100</v>
      </c>
    </row>
    <row r="427" spans="1:11" s="65" customFormat="1" ht="48.75" customHeight="1" x14ac:dyDescent="0.2">
      <c r="A427" s="19" t="s">
        <v>28</v>
      </c>
      <c r="B427" s="13" t="s">
        <v>219</v>
      </c>
      <c r="C427" s="13" t="s">
        <v>17</v>
      </c>
      <c r="D427" s="49" t="s">
        <v>257</v>
      </c>
      <c r="E427" s="13" t="s">
        <v>220</v>
      </c>
      <c r="F427" s="13">
        <v>80951</v>
      </c>
      <c r="G427" s="13">
        <v>240</v>
      </c>
      <c r="H427" s="21">
        <v>540000</v>
      </c>
      <c r="I427" s="21">
        <v>540000</v>
      </c>
      <c r="J427" s="5">
        <v>540000</v>
      </c>
      <c r="K427" s="5">
        <f t="shared" si="79"/>
        <v>100</v>
      </c>
    </row>
    <row r="428" spans="1:11" ht="98.25" customHeight="1" x14ac:dyDescent="0.2">
      <c r="A428" s="14" t="s">
        <v>282</v>
      </c>
      <c r="B428" s="15" t="s">
        <v>246</v>
      </c>
      <c r="C428" s="16" t="s">
        <v>0</v>
      </c>
      <c r="D428" s="16" t="s">
        <v>0</v>
      </c>
      <c r="E428" s="16" t="s">
        <v>0</v>
      </c>
      <c r="F428" s="16" t="s">
        <v>0</v>
      </c>
      <c r="G428" s="16" t="s">
        <v>0</v>
      </c>
      <c r="H428" s="17">
        <f>H429+H434+H439+H447+H452+H460+H465+H470+H477+H487+H492+H497+H502+H507</f>
        <v>111141830.31999999</v>
      </c>
      <c r="I428" s="17">
        <f>I429+I434+I439+I447+I452+I460+I465+I470+I477+I487+I492+I497+I502+I507</f>
        <v>111141830.31999999</v>
      </c>
      <c r="J428" s="17">
        <f>J429+J434+J439+J447+J452+J460+J465+J470+J477+J487+J492+J497+J502+J507</f>
        <v>74540189.949999988</v>
      </c>
      <c r="K428" s="17">
        <f t="shared" si="79"/>
        <v>67.067628574573206</v>
      </c>
    </row>
    <row r="429" spans="1:11" ht="154.5" customHeight="1" x14ac:dyDescent="0.2">
      <c r="A429" s="14" t="s">
        <v>40</v>
      </c>
      <c r="B429" s="15" t="s">
        <v>246</v>
      </c>
      <c r="C429" s="15" t="s">
        <v>17</v>
      </c>
      <c r="D429" s="15" t="s">
        <v>74</v>
      </c>
      <c r="E429" s="16" t="s">
        <v>0</v>
      </c>
      <c r="F429" s="16" t="s">
        <v>0</v>
      </c>
      <c r="G429" s="16" t="s">
        <v>0</v>
      </c>
      <c r="H429" s="17">
        <v>126000</v>
      </c>
      <c r="I429" s="17">
        <f t="shared" ref="I429:J432" si="87">I430</f>
        <v>126000</v>
      </c>
      <c r="J429" s="17">
        <f t="shared" si="87"/>
        <v>96300</v>
      </c>
      <c r="K429" s="17">
        <f t="shared" si="79"/>
        <v>76.428571428571416</v>
      </c>
    </row>
    <row r="430" spans="1:11" ht="99" customHeight="1" x14ac:dyDescent="0.2">
      <c r="A430" s="14" t="s">
        <v>283</v>
      </c>
      <c r="B430" s="15" t="s">
        <v>246</v>
      </c>
      <c r="C430" s="15" t="s">
        <v>17</v>
      </c>
      <c r="D430" s="15" t="s">
        <v>74</v>
      </c>
      <c r="E430" s="15" t="s">
        <v>39</v>
      </c>
      <c r="F430" s="18" t="s">
        <v>0</v>
      </c>
      <c r="G430" s="18" t="s">
        <v>0</v>
      </c>
      <c r="H430" s="17">
        <v>126000</v>
      </c>
      <c r="I430" s="17">
        <f t="shared" si="87"/>
        <v>126000</v>
      </c>
      <c r="J430" s="17">
        <f t="shared" si="87"/>
        <v>96300</v>
      </c>
      <c r="K430" s="17">
        <f t="shared" si="79"/>
        <v>76.428571428571416</v>
      </c>
    </row>
    <row r="431" spans="1:11" ht="141" customHeight="1" x14ac:dyDescent="0.2">
      <c r="A431" s="19" t="s">
        <v>40</v>
      </c>
      <c r="B431" s="13" t="s">
        <v>246</v>
      </c>
      <c r="C431" s="13" t="s">
        <v>17</v>
      </c>
      <c r="D431" s="13" t="s">
        <v>74</v>
      </c>
      <c r="E431" s="13" t="s">
        <v>39</v>
      </c>
      <c r="F431" s="13" t="s">
        <v>41</v>
      </c>
      <c r="G431" s="20" t="s">
        <v>0</v>
      </c>
      <c r="H431" s="21">
        <v>126000</v>
      </c>
      <c r="I431" s="5">
        <f t="shared" si="87"/>
        <v>126000</v>
      </c>
      <c r="J431" s="5">
        <f t="shared" si="87"/>
        <v>96300</v>
      </c>
      <c r="K431" s="5">
        <f t="shared" si="79"/>
        <v>76.428571428571416</v>
      </c>
    </row>
    <row r="432" spans="1:11" ht="75.75" customHeight="1" x14ac:dyDescent="0.2">
      <c r="A432" s="19" t="s">
        <v>42</v>
      </c>
      <c r="B432" s="13" t="s">
        <v>246</v>
      </c>
      <c r="C432" s="13" t="s">
        <v>17</v>
      </c>
      <c r="D432" s="13" t="s">
        <v>74</v>
      </c>
      <c r="E432" s="13" t="s">
        <v>39</v>
      </c>
      <c r="F432" s="13" t="s">
        <v>41</v>
      </c>
      <c r="G432" s="13" t="s">
        <v>43</v>
      </c>
      <c r="H432" s="21">
        <v>126000</v>
      </c>
      <c r="I432" s="5">
        <f t="shared" si="87"/>
        <v>126000</v>
      </c>
      <c r="J432" s="5">
        <f t="shared" si="87"/>
        <v>96300</v>
      </c>
      <c r="K432" s="5">
        <f t="shared" si="79"/>
        <v>76.428571428571416</v>
      </c>
    </row>
    <row r="433" spans="1:11" ht="48" customHeight="1" x14ac:dyDescent="0.2">
      <c r="A433" s="19" t="s">
        <v>44</v>
      </c>
      <c r="B433" s="13" t="s">
        <v>246</v>
      </c>
      <c r="C433" s="13" t="s">
        <v>17</v>
      </c>
      <c r="D433" s="13" t="s">
        <v>74</v>
      </c>
      <c r="E433" s="13" t="s">
        <v>39</v>
      </c>
      <c r="F433" s="13" t="s">
        <v>41</v>
      </c>
      <c r="G433" s="13" t="s">
        <v>45</v>
      </c>
      <c r="H433" s="21">
        <v>126000</v>
      </c>
      <c r="I433" s="5">
        <v>126000</v>
      </c>
      <c r="J433" s="5">
        <v>96300</v>
      </c>
      <c r="K433" s="5">
        <f t="shared" si="79"/>
        <v>76.428571428571416</v>
      </c>
    </row>
    <row r="434" spans="1:11" ht="38.25" customHeight="1" x14ac:dyDescent="0.2">
      <c r="A434" s="14" t="s">
        <v>46</v>
      </c>
      <c r="B434" s="15" t="s">
        <v>246</v>
      </c>
      <c r="C434" s="15" t="s">
        <v>17</v>
      </c>
      <c r="D434" s="15" t="s">
        <v>237</v>
      </c>
      <c r="E434" s="16" t="s">
        <v>0</v>
      </c>
      <c r="F434" s="16" t="s">
        <v>0</v>
      </c>
      <c r="G434" s="16" t="s">
        <v>0</v>
      </c>
      <c r="H434" s="17">
        <f t="shared" ref="H434:J437" si="88">H435</f>
        <v>2000527.2</v>
      </c>
      <c r="I434" s="17">
        <f t="shared" si="88"/>
        <v>2000527.2</v>
      </c>
      <c r="J434" s="17">
        <f t="shared" si="88"/>
        <v>1179284.81</v>
      </c>
      <c r="K434" s="17">
        <f t="shared" si="79"/>
        <v>58.948701622252372</v>
      </c>
    </row>
    <row r="435" spans="1:11" ht="96.75" customHeight="1" x14ac:dyDescent="0.2">
      <c r="A435" s="14" t="s">
        <v>283</v>
      </c>
      <c r="B435" s="15" t="s">
        <v>246</v>
      </c>
      <c r="C435" s="15" t="s">
        <v>17</v>
      </c>
      <c r="D435" s="15" t="s">
        <v>237</v>
      </c>
      <c r="E435" s="15" t="s">
        <v>39</v>
      </c>
      <c r="F435" s="18" t="s">
        <v>0</v>
      </c>
      <c r="G435" s="18" t="s">
        <v>0</v>
      </c>
      <c r="H435" s="17">
        <f t="shared" si="88"/>
        <v>2000527.2</v>
      </c>
      <c r="I435" s="17">
        <f t="shared" si="88"/>
        <v>2000527.2</v>
      </c>
      <c r="J435" s="17">
        <f t="shared" si="88"/>
        <v>1179284.81</v>
      </c>
      <c r="K435" s="17">
        <f t="shared" si="79"/>
        <v>58.948701622252372</v>
      </c>
    </row>
    <row r="436" spans="1:11" ht="30" customHeight="1" x14ac:dyDescent="0.2">
      <c r="A436" s="19" t="s">
        <v>46</v>
      </c>
      <c r="B436" s="13" t="s">
        <v>246</v>
      </c>
      <c r="C436" s="13" t="s">
        <v>17</v>
      </c>
      <c r="D436" s="13" t="s">
        <v>237</v>
      </c>
      <c r="E436" s="13" t="s">
        <v>39</v>
      </c>
      <c r="F436" s="13" t="s">
        <v>47</v>
      </c>
      <c r="G436" s="20" t="s">
        <v>0</v>
      </c>
      <c r="H436" s="21">
        <f t="shared" si="88"/>
        <v>2000527.2</v>
      </c>
      <c r="I436" s="21">
        <f t="shared" si="88"/>
        <v>2000527.2</v>
      </c>
      <c r="J436" s="21">
        <f t="shared" si="88"/>
        <v>1179284.81</v>
      </c>
      <c r="K436" s="21">
        <f t="shared" ref="K436:K497" si="89">J436/I436*100</f>
        <v>58.948701622252372</v>
      </c>
    </row>
    <row r="437" spans="1:11" ht="80.25" customHeight="1" x14ac:dyDescent="0.2">
      <c r="A437" s="19" t="s">
        <v>42</v>
      </c>
      <c r="B437" s="13" t="s">
        <v>246</v>
      </c>
      <c r="C437" s="13" t="s">
        <v>17</v>
      </c>
      <c r="D437" s="13" t="s">
        <v>237</v>
      </c>
      <c r="E437" s="13" t="s">
        <v>39</v>
      </c>
      <c r="F437" s="13" t="s">
        <v>47</v>
      </c>
      <c r="G437" s="13" t="s">
        <v>43</v>
      </c>
      <c r="H437" s="21">
        <f t="shared" si="88"/>
        <v>2000527.2</v>
      </c>
      <c r="I437" s="21">
        <f t="shared" si="88"/>
        <v>2000527.2</v>
      </c>
      <c r="J437" s="21">
        <f t="shared" si="88"/>
        <v>1179284.81</v>
      </c>
      <c r="K437" s="21">
        <f t="shared" si="89"/>
        <v>58.948701622252372</v>
      </c>
    </row>
    <row r="438" spans="1:11" ht="29.25" customHeight="1" x14ac:dyDescent="0.2">
      <c r="A438" s="19" t="s">
        <v>44</v>
      </c>
      <c r="B438" s="13" t="s">
        <v>246</v>
      </c>
      <c r="C438" s="13" t="s">
        <v>17</v>
      </c>
      <c r="D438" s="13" t="s">
        <v>237</v>
      </c>
      <c r="E438" s="13" t="s">
        <v>39</v>
      </c>
      <c r="F438" s="13" t="s">
        <v>47</v>
      </c>
      <c r="G438" s="13" t="s">
        <v>45</v>
      </c>
      <c r="H438" s="21">
        <v>2000527.2</v>
      </c>
      <c r="I438" s="21">
        <v>2000527.2</v>
      </c>
      <c r="J438" s="21">
        <v>1179284.81</v>
      </c>
      <c r="K438" s="21">
        <f t="shared" si="89"/>
        <v>58.948701622252372</v>
      </c>
    </row>
    <row r="439" spans="1:11" ht="30" customHeight="1" x14ac:dyDescent="0.2">
      <c r="A439" s="14" t="s">
        <v>48</v>
      </c>
      <c r="B439" s="15" t="s">
        <v>246</v>
      </c>
      <c r="C439" s="15" t="s">
        <v>17</v>
      </c>
      <c r="D439" s="15" t="s">
        <v>166</v>
      </c>
      <c r="E439" s="16" t="s">
        <v>0</v>
      </c>
      <c r="F439" s="16" t="s">
        <v>0</v>
      </c>
      <c r="G439" s="16" t="s">
        <v>0</v>
      </c>
      <c r="H439" s="17">
        <f>H440</f>
        <v>15906267</v>
      </c>
      <c r="I439" s="17">
        <f>I440</f>
        <v>15906267</v>
      </c>
      <c r="J439" s="17">
        <f>J440</f>
        <v>12581461.49</v>
      </c>
      <c r="K439" s="17">
        <f t="shared" si="89"/>
        <v>79.09751225727571</v>
      </c>
    </row>
    <row r="440" spans="1:11" ht="99.75" customHeight="1" x14ac:dyDescent="0.2">
      <c r="A440" s="14" t="s">
        <v>283</v>
      </c>
      <c r="B440" s="15" t="s">
        <v>246</v>
      </c>
      <c r="C440" s="15" t="s">
        <v>17</v>
      </c>
      <c r="D440" s="15" t="s">
        <v>166</v>
      </c>
      <c r="E440" s="15" t="s">
        <v>39</v>
      </c>
      <c r="F440" s="18" t="s">
        <v>0</v>
      </c>
      <c r="G440" s="18" t="s">
        <v>0</v>
      </c>
      <c r="H440" s="17">
        <f>H441+H444</f>
        <v>15906267</v>
      </c>
      <c r="I440" s="17">
        <f t="shared" ref="I440:J440" si="90">I441+I444</f>
        <v>15906267</v>
      </c>
      <c r="J440" s="17">
        <f t="shared" si="90"/>
        <v>12581461.49</v>
      </c>
      <c r="K440" s="17">
        <f t="shared" si="89"/>
        <v>79.09751225727571</v>
      </c>
    </row>
    <row r="441" spans="1:11" ht="35.25" customHeight="1" x14ac:dyDescent="0.2">
      <c r="A441" s="19" t="s">
        <v>48</v>
      </c>
      <c r="B441" s="13" t="s">
        <v>246</v>
      </c>
      <c r="C441" s="13" t="s">
        <v>17</v>
      </c>
      <c r="D441" s="13" t="s">
        <v>166</v>
      </c>
      <c r="E441" s="13" t="s">
        <v>39</v>
      </c>
      <c r="F441" s="13" t="s">
        <v>49</v>
      </c>
      <c r="G441" s="20" t="s">
        <v>0</v>
      </c>
      <c r="H441" s="21">
        <f>H442</f>
        <v>15688736</v>
      </c>
      <c r="I441" s="21">
        <f>I442</f>
        <v>15688736</v>
      </c>
      <c r="J441" s="21">
        <f t="shared" ref="J441:J442" si="91">J442</f>
        <v>12363930.49</v>
      </c>
      <c r="K441" s="21">
        <f t="shared" si="89"/>
        <v>78.807690370976985</v>
      </c>
    </row>
    <row r="442" spans="1:11" ht="75" customHeight="1" x14ac:dyDescent="0.2">
      <c r="A442" s="19" t="s">
        <v>42</v>
      </c>
      <c r="B442" s="13" t="s">
        <v>246</v>
      </c>
      <c r="C442" s="13" t="s">
        <v>17</v>
      </c>
      <c r="D442" s="13" t="s">
        <v>166</v>
      </c>
      <c r="E442" s="13" t="s">
        <v>39</v>
      </c>
      <c r="F442" s="13" t="s">
        <v>49</v>
      </c>
      <c r="G442" s="13" t="s">
        <v>43</v>
      </c>
      <c r="H442" s="21">
        <f>H443</f>
        <v>15688736</v>
      </c>
      <c r="I442" s="21">
        <f>I443</f>
        <v>15688736</v>
      </c>
      <c r="J442" s="5">
        <f t="shared" si="91"/>
        <v>12363930.49</v>
      </c>
      <c r="K442" s="5">
        <f t="shared" si="89"/>
        <v>78.807690370976985</v>
      </c>
    </row>
    <row r="443" spans="1:11" ht="48.95" customHeight="1" x14ac:dyDescent="0.2">
      <c r="A443" s="19" t="s">
        <v>44</v>
      </c>
      <c r="B443" s="13" t="s">
        <v>246</v>
      </c>
      <c r="C443" s="13" t="s">
        <v>17</v>
      </c>
      <c r="D443" s="13" t="s">
        <v>166</v>
      </c>
      <c r="E443" s="13" t="s">
        <v>39</v>
      </c>
      <c r="F443" s="13" t="s">
        <v>49</v>
      </c>
      <c r="G443" s="13" t="s">
        <v>45</v>
      </c>
      <c r="H443" s="21">
        <v>15688736</v>
      </c>
      <c r="I443" s="21">
        <v>15688736</v>
      </c>
      <c r="J443" s="5">
        <v>12363930.49</v>
      </c>
      <c r="K443" s="5">
        <f t="shared" si="89"/>
        <v>78.807690370976985</v>
      </c>
    </row>
    <row r="444" spans="1:11" ht="48.95" customHeight="1" x14ac:dyDescent="0.2">
      <c r="A444" s="19" t="s">
        <v>67</v>
      </c>
      <c r="B444" s="13" t="s">
        <v>246</v>
      </c>
      <c r="C444" s="13" t="s">
        <v>17</v>
      </c>
      <c r="D444" s="13" t="s">
        <v>166</v>
      </c>
      <c r="E444" s="13" t="s">
        <v>39</v>
      </c>
      <c r="F444" s="13" t="s">
        <v>284</v>
      </c>
      <c r="G444" s="20" t="s">
        <v>0</v>
      </c>
      <c r="H444" s="21">
        <f>H445</f>
        <v>217531</v>
      </c>
      <c r="I444" s="21">
        <f>I445</f>
        <v>217531</v>
      </c>
      <c r="J444" s="21">
        <f t="shared" ref="J444" si="92">J445</f>
        <v>217531</v>
      </c>
      <c r="K444" s="21">
        <f t="shared" si="89"/>
        <v>100</v>
      </c>
    </row>
    <row r="445" spans="1:11" ht="78" customHeight="1" x14ac:dyDescent="0.2">
      <c r="A445" s="19" t="s">
        <v>42</v>
      </c>
      <c r="B445" s="13" t="s">
        <v>246</v>
      </c>
      <c r="C445" s="13" t="s">
        <v>17</v>
      </c>
      <c r="D445" s="13" t="s">
        <v>166</v>
      </c>
      <c r="E445" s="13" t="s">
        <v>39</v>
      </c>
      <c r="F445" s="13" t="s">
        <v>284</v>
      </c>
      <c r="G445" s="13" t="s">
        <v>43</v>
      </c>
      <c r="H445" s="21">
        <f>H446</f>
        <v>217531</v>
      </c>
      <c r="I445" s="21">
        <f>I446</f>
        <v>217531</v>
      </c>
      <c r="J445" s="5">
        <f>J446</f>
        <v>217531</v>
      </c>
      <c r="K445" s="5">
        <f t="shared" si="89"/>
        <v>100</v>
      </c>
    </row>
    <row r="446" spans="1:11" ht="38.25" customHeight="1" x14ac:dyDescent="0.2">
      <c r="A446" s="19" t="s">
        <v>44</v>
      </c>
      <c r="B446" s="13" t="s">
        <v>246</v>
      </c>
      <c r="C446" s="13" t="s">
        <v>17</v>
      </c>
      <c r="D446" s="13" t="s">
        <v>166</v>
      </c>
      <c r="E446" s="13" t="s">
        <v>39</v>
      </c>
      <c r="F446" s="13" t="s">
        <v>284</v>
      </c>
      <c r="G446" s="13" t="s">
        <v>45</v>
      </c>
      <c r="H446" s="21">
        <v>217531</v>
      </c>
      <c r="I446" s="21">
        <v>217531</v>
      </c>
      <c r="J446" s="5">
        <v>217531</v>
      </c>
      <c r="K446" s="5">
        <f t="shared" si="89"/>
        <v>100</v>
      </c>
    </row>
    <row r="447" spans="1:11" ht="40.5" customHeight="1" x14ac:dyDescent="0.2">
      <c r="A447" s="14" t="s">
        <v>50</v>
      </c>
      <c r="B447" s="15" t="s">
        <v>246</v>
      </c>
      <c r="C447" s="15" t="s">
        <v>17</v>
      </c>
      <c r="D447" s="15" t="s">
        <v>218</v>
      </c>
      <c r="E447" s="16" t="s">
        <v>0</v>
      </c>
      <c r="F447" s="16" t="s">
        <v>0</v>
      </c>
      <c r="G447" s="16" t="s">
        <v>0</v>
      </c>
      <c r="H447" s="17">
        <f t="shared" ref="H447:J450" si="93">H448</f>
        <v>1831597.2</v>
      </c>
      <c r="I447" s="17">
        <f t="shared" si="93"/>
        <v>1831597.2</v>
      </c>
      <c r="J447" s="17">
        <f t="shared" si="93"/>
        <v>1512068.68</v>
      </c>
      <c r="K447" s="17">
        <f t="shared" si="89"/>
        <v>82.554651208246</v>
      </c>
    </row>
    <row r="448" spans="1:11" ht="108" customHeight="1" x14ac:dyDescent="0.2">
      <c r="A448" s="14" t="s">
        <v>283</v>
      </c>
      <c r="B448" s="15" t="s">
        <v>246</v>
      </c>
      <c r="C448" s="15" t="s">
        <v>17</v>
      </c>
      <c r="D448" s="15" t="s">
        <v>218</v>
      </c>
      <c r="E448" s="15" t="s">
        <v>39</v>
      </c>
      <c r="F448" s="18" t="s">
        <v>0</v>
      </c>
      <c r="G448" s="18" t="s">
        <v>0</v>
      </c>
      <c r="H448" s="17">
        <f t="shared" si="93"/>
        <v>1831597.2</v>
      </c>
      <c r="I448" s="17">
        <f t="shared" si="93"/>
        <v>1831597.2</v>
      </c>
      <c r="J448" s="17">
        <f t="shared" si="93"/>
        <v>1512068.68</v>
      </c>
      <c r="K448" s="17">
        <f t="shared" si="89"/>
        <v>82.554651208246</v>
      </c>
    </row>
    <row r="449" spans="1:11" ht="25.5" customHeight="1" x14ac:dyDescent="0.2">
      <c r="A449" s="19" t="s">
        <v>50</v>
      </c>
      <c r="B449" s="13" t="s">
        <v>246</v>
      </c>
      <c r="C449" s="13" t="s">
        <v>17</v>
      </c>
      <c r="D449" s="13" t="s">
        <v>218</v>
      </c>
      <c r="E449" s="13" t="s">
        <v>39</v>
      </c>
      <c r="F449" s="13" t="s">
        <v>51</v>
      </c>
      <c r="G449" s="20" t="s">
        <v>0</v>
      </c>
      <c r="H449" s="21">
        <f t="shared" si="93"/>
        <v>1831597.2</v>
      </c>
      <c r="I449" s="21">
        <f t="shared" si="93"/>
        <v>1831597.2</v>
      </c>
      <c r="J449" s="21">
        <f t="shared" si="93"/>
        <v>1512068.68</v>
      </c>
      <c r="K449" s="5">
        <f t="shared" si="89"/>
        <v>82.554651208246</v>
      </c>
    </row>
    <row r="450" spans="1:11" ht="87.75" customHeight="1" x14ac:dyDescent="0.2">
      <c r="A450" s="19" t="s">
        <v>42</v>
      </c>
      <c r="B450" s="13" t="s">
        <v>246</v>
      </c>
      <c r="C450" s="13" t="s">
        <v>17</v>
      </c>
      <c r="D450" s="13" t="s">
        <v>218</v>
      </c>
      <c r="E450" s="13" t="s">
        <v>39</v>
      </c>
      <c r="F450" s="13" t="s">
        <v>51</v>
      </c>
      <c r="G450" s="13" t="s">
        <v>43</v>
      </c>
      <c r="H450" s="21">
        <f t="shared" si="93"/>
        <v>1831597.2</v>
      </c>
      <c r="I450" s="21">
        <f t="shared" si="93"/>
        <v>1831597.2</v>
      </c>
      <c r="J450" s="21">
        <f t="shared" si="93"/>
        <v>1512068.68</v>
      </c>
      <c r="K450" s="21">
        <f t="shared" si="89"/>
        <v>82.554651208246</v>
      </c>
    </row>
    <row r="451" spans="1:11" ht="30.75" customHeight="1" x14ac:dyDescent="0.2">
      <c r="A451" s="19" t="s">
        <v>44</v>
      </c>
      <c r="B451" s="13" t="s">
        <v>246</v>
      </c>
      <c r="C451" s="13" t="s">
        <v>17</v>
      </c>
      <c r="D451" s="13" t="s">
        <v>218</v>
      </c>
      <c r="E451" s="13" t="s">
        <v>39</v>
      </c>
      <c r="F451" s="13" t="s">
        <v>51</v>
      </c>
      <c r="G451" s="13" t="s">
        <v>45</v>
      </c>
      <c r="H451" s="21">
        <v>1831597.2</v>
      </c>
      <c r="I451" s="21">
        <v>1831597.2</v>
      </c>
      <c r="J451" s="5">
        <v>1512068.68</v>
      </c>
      <c r="K451" s="5">
        <f t="shared" si="89"/>
        <v>82.554651208246</v>
      </c>
    </row>
    <row r="452" spans="1:11" ht="48.95" customHeight="1" x14ac:dyDescent="0.2">
      <c r="A452" s="14" t="s">
        <v>52</v>
      </c>
      <c r="B452" s="15" t="s">
        <v>246</v>
      </c>
      <c r="C452" s="15" t="s">
        <v>17</v>
      </c>
      <c r="D452" s="15" t="s">
        <v>219</v>
      </c>
      <c r="E452" s="16" t="s">
        <v>0</v>
      </c>
      <c r="F452" s="16" t="s">
        <v>0</v>
      </c>
      <c r="G452" s="16" t="s">
        <v>0</v>
      </c>
      <c r="H452" s="17">
        <f>H453</f>
        <v>26220318.73</v>
      </c>
      <c r="I452" s="17">
        <f t="shared" ref="I452:J452" si="94">I453</f>
        <v>26220318.73</v>
      </c>
      <c r="J452" s="17">
        <f t="shared" si="94"/>
        <v>21425298.539999999</v>
      </c>
      <c r="K452" s="17">
        <f t="shared" si="89"/>
        <v>81.712578556439226</v>
      </c>
    </row>
    <row r="453" spans="1:11" ht="99.75" customHeight="1" x14ac:dyDescent="0.2">
      <c r="A453" s="14" t="s">
        <v>283</v>
      </c>
      <c r="B453" s="15" t="s">
        <v>246</v>
      </c>
      <c r="C453" s="15" t="s">
        <v>17</v>
      </c>
      <c r="D453" s="15" t="s">
        <v>219</v>
      </c>
      <c r="E453" s="15" t="s">
        <v>39</v>
      </c>
      <c r="F453" s="18" t="s">
        <v>0</v>
      </c>
      <c r="G453" s="18" t="s">
        <v>0</v>
      </c>
      <c r="H453" s="17">
        <f>H454+H457</f>
        <v>26220318.73</v>
      </c>
      <c r="I453" s="17">
        <f t="shared" ref="I453:J453" si="95">I454+I457</f>
        <v>26220318.73</v>
      </c>
      <c r="J453" s="17">
        <f t="shared" si="95"/>
        <v>21425298.539999999</v>
      </c>
      <c r="K453" s="17">
        <f t="shared" si="89"/>
        <v>81.712578556439226</v>
      </c>
    </row>
    <row r="454" spans="1:11" ht="48.95" customHeight="1" x14ac:dyDescent="0.2">
      <c r="A454" s="19" t="s">
        <v>52</v>
      </c>
      <c r="B454" s="13" t="s">
        <v>246</v>
      </c>
      <c r="C454" s="13" t="s">
        <v>17</v>
      </c>
      <c r="D454" s="13" t="s">
        <v>219</v>
      </c>
      <c r="E454" s="13" t="s">
        <v>39</v>
      </c>
      <c r="F454" s="13" t="s">
        <v>53</v>
      </c>
      <c r="G454" s="20" t="s">
        <v>0</v>
      </c>
      <c r="H454" s="21">
        <f t="shared" ref="H454:J455" si="96">H455</f>
        <v>24892188.73</v>
      </c>
      <c r="I454" s="21">
        <f t="shared" si="96"/>
        <v>24892188.73</v>
      </c>
      <c r="J454" s="5">
        <f t="shared" si="96"/>
        <v>20097168.539999999</v>
      </c>
      <c r="K454" s="5">
        <f t="shared" si="89"/>
        <v>80.73684784407466</v>
      </c>
    </row>
    <row r="455" spans="1:11" ht="71.25" customHeight="1" x14ac:dyDescent="0.2">
      <c r="A455" s="19" t="s">
        <v>42</v>
      </c>
      <c r="B455" s="13" t="s">
        <v>246</v>
      </c>
      <c r="C455" s="13" t="s">
        <v>17</v>
      </c>
      <c r="D455" s="13" t="s">
        <v>219</v>
      </c>
      <c r="E455" s="13" t="s">
        <v>39</v>
      </c>
      <c r="F455" s="13" t="s">
        <v>53</v>
      </c>
      <c r="G455" s="13" t="s">
        <v>43</v>
      </c>
      <c r="H455" s="21">
        <f t="shared" si="96"/>
        <v>24892188.73</v>
      </c>
      <c r="I455" s="21">
        <f t="shared" si="96"/>
        <v>24892188.73</v>
      </c>
      <c r="J455" s="5">
        <f t="shared" si="96"/>
        <v>20097168.539999999</v>
      </c>
      <c r="K455" s="5">
        <f t="shared" si="89"/>
        <v>80.73684784407466</v>
      </c>
    </row>
    <row r="456" spans="1:11" ht="36" customHeight="1" x14ac:dyDescent="0.2">
      <c r="A456" s="19" t="s">
        <v>44</v>
      </c>
      <c r="B456" s="13" t="s">
        <v>246</v>
      </c>
      <c r="C456" s="13" t="s">
        <v>17</v>
      </c>
      <c r="D456" s="13" t="s">
        <v>219</v>
      </c>
      <c r="E456" s="13" t="s">
        <v>39</v>
      </c>
      <c r="F456" s="13" t="s">
        <v>53</v>
      </c>
      <c r="G456" s="13" t="s">
        <v>45</v>
      </c>
      <c r="H456" s="21">
        <v>24892188.73</v>
      </c>
      <c r="I456" s="21">
        <v>24892188.73</v>
      </c>
      <c r="J456" s="21">
        <v>20097168.539999999</v>
      </c>
      <c r="K456" s="21">
        <f t="shared" si="89"/>
        <v>80.73684784407466</v>
      </c>
    </row>
    <row r="457" spans="1:11" ht="90" customHeight="1" x14ac:dyDescent="0.2">
      <c r="A457" s="19" t="s">
        <v>54</v>
      </c>
      <c r="B457" s="13" t="s">
        <v>246</v>
      </c>
      <c r="C457" s="13" t="s">
        <v>17</v>
      </c>
      <c r="D457" s="13" t="s">
        <v>219</v>
      </c>
      <c r="E457" s="13" t="s">
        <v>39</v>
      </c>
      <c r="F457" s="13" t="s">
        <v>55</v>
      </c>
      <c r="G457" s="20" t="s">
        <v>0</v>
      </c>
      <c r="H457" s="21">
        <f t="shared" ref="H457:J458" si="97">H458</f>
        <v>1328130</v>
      </c>
      <c r="I457" s="21">
        <f t="shared" si="97"/>
        <v>1328130</v>
      </c>
      <c r="J457" s="21">
        <f t="shared" si="97"/>
        <v>1328130</v>
      </c>
      <c r="K457" s="5">
        <f t="shared" si="89"/>
        <v>100</v>
      </c>
    </row>
    <row r="458" spans="1:11" ht="75.75" customHeight="1" x14ac:dyDescent="0.2">
      <c r="A458" s="19" t="s">
        <v>42</v>
      </c>
      <c r="B458" s="13" t="s">
        <v>246</v>
      </c>
      <c r="C458" s="13" t="s">
        <v>17</v>
      </c>
      <c r="D458" s="13" t="s">
        <v>219</v>
      </c>
      <c r="E458" s="13" t="s">
        <v>39</v>
      </c>
      <c r="F458" s="13" t="s">
        <v>55</v>
      </c>
      <c r="G458" s="13" t="s">
        <v>43</v>
      </c>
      <c r="H458" s="21">
        <f t="shared" si="97"/>
        <v>1328130</v>
      </c>
      <c r="I458" s="21">
        <f t="shared" si="97"/>
        <v>1328130</v>
      </c>
      <c r="J458" s="21">
        <f t="shared" si="97"/>
        <v>1328130</v>
      </c>
      <c r="K458" s="5">
        <f t="shared" si="89"/>
        <v>100</v>
      </c>
    </row>
    <row r="459" spans="1:11" ht="38.25" customHeight="1" x14ac:dyDescent="0.2">
      <c r="A459" s="19" t="s">
        <v>44</v>
      </c>
      <c r="B459" s="13" t="s">
        <v>246</v>
      </c>
      <c r="C459" s="13" t="s">
        <v>17</v>
      </c>
      <c r="D459" s="13" t="s">
        <v>219</v>
      </c>
      <c r="E459" s="13" t="s">
        <v>39</v>
      </c>
      <c r="F459" s="13" t="s">
        <v>55</v>
      </c>
      <c r="G459" s="13" t="s">
        <v>45</v>
      </c>
      <c r="H459" s="21">
        <v>1328130</v>
      </c>
      <c r="I459" s="21">
        <v>1328130</v>
      </c>
      <c r="J459" s="21">
        <v>1328130</v>
      </c>
      <c r="K459" s="21">
        <f t="shared" si="89"/>
        <v>100</v>
      </c>
    </row>
    <row r="460" spans="1:11" ht="47.25" customHeight="1" x14ac:dyDescent="0.2">
      <c r="A460" s="14" t="s">
        <v>56</v>
      </c>
      <c r="B460" s="15" t="s">
        <v>246</v>
      </c>
      <c r="C460" s="15" t="s">
        <v>17</v>
      </c>
      <c r="D460" s="15" t="s">
        <v>246</v>
      </c>
      <c r="E460" s="16" t="s">
        <v>0</v>
      </c>
      <c r="F460" s="16" t="s">
        <v>0</v>
      </c>
      <c r="G460" s="16" t="s">
        <v>0</v>
      </c>
      <c r="H460" s="17">
        <v>1521436</v>
      </c>
      <c r="I460" s="17">
        <v>1521436</v>
      </c>
      <c r="J460" s="17">
        <f>J461</f>
        <v>885182.9</v>
      </c>
      <c r="K460" s="17">
        <f t="shared" si="89"/>
        <v>58.180751605719863</v>
      </c>
    </row>
    <row r="461" spans="1:11" ht="93" customHeight="1" x14ac:dyDescent="0.2">
      <c r="A461" s="14" t="s">
        <v>283</v>
      </c>
      <c r="B461" s="15" t="s">
        <v>246</v>
      </c>
      <c r="C461" s="15" t="s">
        <v>17</v>
      </c>
      <c r="D461" s="15" t="s">
        <v>246</v>
      </c>
      <c r="E461" s="15" t="s">
        <v>39</v>
      </c>
      <c r="F461" s="18" t="s">
        <v>0</v>
      </c>
      <c r="G461" s="18" t="s">
        <v>0</v>
      </c>
      <c r="H461" s="17">
        <v>1521436</v>
      </c>
      <c r="I461" s="17">
        <v>1521436</v>
      </c>
      <c r="J461" s="17">
        <f>J462</f>
        <v>885182.9</v>
      </c>
      <c r="K461" s="17">
        <f t="shared" si="89"/>
        <v>58.180751605719863</v>
      </c>
    </row>
    <row r="462" spans="1:11" ht="30" customHeight="1" x14ac:dyDescent="0.2">
      <c r="A462" s="19" t="s">
        <v>56</v>
      </c>
      <c r="B462" s="13" t="s">
        <v>246</v>
      </c>
      <c r="C462" s="13" t="s">
        <v>17</v>
      </c>
      <c r="D462" s="13" t="s">
        <v>246</v>
      </c>
      <c r="E462" s="13" t="s">
        <v>39</v>
      </c>
      <c r="F462" s="13" t="s">
        <v>57</v>
      </c>
      <c r="G462" s="20" t="s">
        <v>0</v>
      </c>
      <c r="H462" s="21">
        <v>1521436</v>
      </c>
      <c r="I462" s="21">
        <v>1521436</v>
      </c>
      <c r="J462" s="21">
        <f>J463</f>
        <v>885182.9</v>
      </c>
      <c r="K462" s="21">
        <f t="shared" si="89"/>
        <v>58.180751605719863</v>
      </c>
    </row>
    <row r="463" spans="1:11" ht="79.5" customHeight="1" x14ac:dyDescent="0.2">
      <c r="A463" s="19" t="s">
        <v>42</v>
      </c>
      <c r="B463" s="13" t="s">
        <v>246</v>
      </c>
      <c r="C463" s="13" t="s">
        <v>17</v>
      </c>
      <c r="D463" s="13" t="s">
        <v>246</v>
      </c>
      <c r="E463" s="13" t="s">
        <v>39</v>
      </c>
      <c r="F463" s="13" t="s">
        <v>57</v>
      </c>
      <c r="G463" s="13" t="s">
        <v>43</v>
      </c>
      <c r="H463" s="21">
        <v>1521436</v>
      </c>
      <c r="I463" s="21">
        <v>1521436</v>
      </c>
      <c r="J463" s="5">
        <f>J464</f>
        <v>885182.9</v>
      </c>
      <c r="K463" s="5">
        <f t="shared" si="89"/>
        <v>58.180751605719863</v>
      </c>
    </row>
    <row r="464" spans="1:11" ht="36.75" customHeight="1" x14ac:dyDescent="0.2">
      <c r="A464" s="19" t="s">
        <v>44</v>
      </c>
      <c r="B464" s="13" t="s">
        <v>246</v>
      </c>
      <c r="C464" s="13" t="s">
        <v>17</v>
      </c>
      <c r="D464" s="13" t="s">
        <v>246</v>
      </c>
      <c r="E464" s="13" t="s">
        <v>39</v>
      </c>
      <c r="F464" s="13" t="s">
        <v>57</v>
      </c>
      <c r="G464" s="13" t="s">
        <v>45</v>
      </c>
      <c r="H464" s="21">
        <v>1521436</v>
      </c>
      <c r="I464" s="21">
        <v>1521436</v>
      </c>
      <c r="J464" s="5">
        <v>885182.9</v>
      </c>
      <c r="K464" s="5">
        <f t="shared" si="89"/>
        <v>58.180751605719863</v>
      </c>
    </row>
    <row r="465" spans="1:11" ht="81.75" customHeight="1" x14ac:dyDescent="0.2">
      <c r="A465" s="14" t="s">
        <v>58</v>
      </c>
      <c r="B465" s="15" t="s">
        <v>246</v>
      </c>
      <c r="C465" s="15" t="s">
        <v>17</v>
      </c>
      <c r="D465" s="15" t="s">
        <v>276</v>
      </c>
      <c r="E465" s="16" t="s">
        <v>0</v>
      </c>
      <c r="F465" s="16" t="s">
        <v>0</v>
      </c>
      <c r="G465" s="16" t="s">
        <v>0</v>
      </c>
      <c r="H465" s="17">
        <v>2411768</v>
      </c>
      <c r="I465" s="17">
        <f>I466</f>
        <v>2411768</v>
      </c>
      <c r="J465" s="17">
        <f>J466</f>
        <v>1389298.32</v>
      </c>
      <c r="K465" s="17">
        <f t="shared" si="89"/>
        <v>57.604973612718965</v>
      </c>
    </row>
    <row r="466" spans="1:11" ht="99.75" customHeight="1" x14ac:dyDescent="0.2">
      <c r="A466" s="14" t="s">
        <v>283</v>
      </c>
      <c r="B466" s="15" t="s">
        <v>246</v>
      </c>
      <c r="C466" s="15" t="s">
        <v>17</v>
      </c>
      <c r="D466" s="15" t="s">
        <v>276</v>
      </c>
      <c r="E466" s="15" t="s">
        <v>39</v>
      </c>
      <c r="F466" s="18" t="s">
        <v>0</v>
      </c>
      <c r="G466" s="18" t="s">
        <v>0</v>
      </c>
      <c r="H466" s="17">
        <v>2411768</v>
      </c>
      <c r="I466" s="17">
        <f>I467</f>
        <v>2411768</v>
      </c>
      <c r="J466" s="17">
        <f>J467</f>
        <v>1389298.32</v>
      </c>
      <c r="K466" s="17">
        <f t="shared" si="89"/>
        <v>57.604973612718965</v>
      </c>
    </row>
    <row r="467" spans="1:11" ht="48.95" customHeight="1" x14ac:dyDescent="0.2">
      <c r="A467" s="19" t="s">
        <v>58</v>
      </c>
      <c r="B467" s="13" t="s">
        <v>246</v>
      </c>
      <c r="C467" s="13" t="s">
        <v>17</v>
      </c>
      <c r="D467" s="13" t="s">
        <v>276</v>
      </c>
      <c r="E467" s="13" t="s">
        <v>39</v>
      </c>
      <c r="F467" s="13" t="s">
        <v>21</v>
      </c>
      <c r="G467" s="20" t="s">
        <v>0</v>
      </c>
      <c r="H467" s="21">
        <v>2411768</v>
      </c>
      <c r="I467" s="21">
        <v>2411768</v>
      </c>
      <c r="J467" s="21">
        <f>J468</f>
        <v>1389298.32</v>
      </c>
      <c r="K467" s="21">
        <f t="shared" si="89"/>
        <v>57.604973612718965</v>
      </c>
    </row>
    <row r="468" spans="1:11" ht="78" customHeight="1" x14ac:dyDescent="0.2">
      <c r="A468" s="19" t="s">
        <v>22</v>
      </c>
      <c r="B468" s="13" t="s">
        <v>246</v>
      </c>
      <c r="C468" s="13" t="s">
        <v>17</v>
      </c>
      <c r="D468" s="13" t="s">
        <v>276</v>
      </c>
      <c r="E468" s="13" t="s">
        <v>39</v>
      </c>
      <c r="F468" s="13" t="s">
        <v>21</v>
      </c>
      <c r="G468" s="13" t="s">
        <v>23</v>
      </c>
      <c r="H468" s="21">
        <v>2411768</v>
      </c>
      <c r="I468" s="21">
        <v>2411768</v>
      </c>
      <c r="J468" s="5">
        <f>J469</f>
        <v>1389298.32</v>
      </c>
      <c r="K468" s="5">
        <f t="shared" si="89"/>
        <v>57.604973612718965</v>
      </c>
    </row>
    <row r="469" spans="1:11" ht="48.95" customHeight="1" x14ac:dyDescent="0.2">
      <c r="A469" s="19" t="s">
        <v>24</v>
      </c>
      <c r="B469" s="13" t="s">
        <v>246</v>
      </c>
      <c r="C469" s="13" t="s">
        <v>17</v>
      </c>
      <c r="D469" s="13" t="s">
        <v>276</v>
      </c>
      <c r="E469" s="13" t="s">
        <v>39</v>
      </c>
      <c r="F469" s="13" t="s">
        <v>21</v>
      </c>
      <c r="G469" s="13" t="s">
        <v>25</v>
      </c>
      <c r="H469" s="21">
        <v>2411768</v>
      </c>
      <c r="I469" s="21">
        <v>2411768</v>
      </c>
      <c r="J469" s="5">
        <v>1389298.32</v>
      </c>
      <c r="K469" s="5">
        <f t="shared" si="89"/>
        <v>57.604973612718965</v>
      </c>
    </row>
    <row r="470" spans="1:11" ht="72.75" customHeight="1" x14ac:dyDescent="0.2">
      <c r="A470" s="14" t="s">
        <v>59</v>
      </c>
      <c r="B470" s="15" t="s">
        <v>246</v>
      </c>
      <c r="C470" s="15" t="s">
        <v>17</v>
      </c>
      <c r="D470" s="15" t="s">
        <v>247</v>
      </c>
      <c r="E470" s="16" t="s">
        <v>0</v>
      </c>
      <c r="F470" s="16" t="s">
        <v>0</v>
      </c>
      <c r="G470" s="16" t="s">
        <v>0</v>
      </c>
      <c r="H470" s="17">
        <f t="shared" ref="H470:J470" si="98">H471</f>
        <v>5416400</v>
      </c>
      <c r="I470" s="17">
        <f t="shared" si="98"/>
        <v>5416400</v>
      </c>
      <c r="J470" s="17">
        <f t="shared" si="98"/>
        <v>4098030.73</v>
      </c>
      <c r="K470" s="17">
        <f t="shared" si="89"/>
        <v>75.659676722546337</v>
      </c>
    </row>
    <row r="471" spans="1:11" ht="99" customHeight="1" x14ac:dyDescent="0.2">
      <c r="A471" s="14" t="s">
        <v>283</v>
      </c>
      <c r="B471" s="15" t="s">
        <v>246</v>
      </c>
      <c r="C471" s="15" t="s">
        <v>17</v>
      </c>
      <c r="D471" s="15" t="s">
        <v>247</v>
      </c>
      <c r="E471" s="15" t="s">
        <v>39</v>
      </c>
      <c r="F471" s="18" t="s">
        <v>0</v>
      </c>
      <c r="G471" s="18" t="s">
        <v>0</v>
      </c>
      <c r="H471" s="17">
        <f>H472</f>
        <v>5416400</v>
      </c>
      <c r="I471" s="17">
        <f>I472</f>
        <v>5416400</v>
      </c>
      <c r="J471" s="17">
        <f>J472</f>
        <v>4098030.73</v>
      </c>
      <c r="K471" s="17">
        <f t="shared" si="89"/>
        <v>75.659676722546337</v>
      </c>
    </row>
    <row r="472" spans="1:11" ht="81.75" customHeight="1" x14ac:dyDescent="0.2">
      <c r="A472" s="19" t="s">
        <v>59</v>
      </c>
      <c r="B472" s="13" t="s">
        <v>246</v>
      </c>
      <c r="C472" s="13" t="s">
        <v>17</v>
      </c>
      <c r="D472" s="13" t="s">
        <v>247</v>
      </c>
      <c r="E472" s="13" t="s">
        <v>39</v>
      </c>
      <c r="F472" s="13" t="s">
        <v>60</v>
      </c>
      <c r="G472" s="20" t="s">
        <v>0</v>
      </c>
      <c r="H472" s="21">
        <f>H473+H475</f>
        <v>5416400</v>
      </c>
      <c r="I472" s="21">
        <f t="shared" ref="I472:J472" si="99">I473+I475</f>
        <v>5416400</v>
      </c>
      <c r="J472" s="21">
        <f t="shared" si="99"/>
        <v>4098030.73</v>
      </c>
      <c r="K472" s="5">
        <f t="shared" si="89"/>
        <v>75.659676722546337</v>
      </c>
    </row>
    <row r="473" spans="1:11" ht="138.75" customHeight="1" x14ac:dyDescent="0.2">
      <c r="A473" s="19" t="s">
        <v>22</v>
      </c>
      <c r="B473" s="13" t="s">
        <v>246</v>
      </c>
      <c r="C473" s="13" t="s">
        <v>17</v>
      </c>
      <c r="D473" s="13" t="s">
        <v>247</v>
      </c>
      <c r="E473" s="13" t="s">
        <v>39</v>
      </c>
      <c r="F473" s="13" t="s">
        <v>60</v>
      </c>
      <c r="G473" s="13" t="s">
        <v>23</v>
      </c>
      <c r="H473" s="21">
        <v>5238000</v>
      </c>
      <c r="I473" s="5">
        <f>I474</f>
        <v>5238000</v>
      </c>
      <c r="J473" s="5">
        <f>J474</f>
        <v>3965603.77</v>
      </c>
      <c r="K473" s="5">
        <f t="shared" si="89"/>
        <v>75.708357579228718</v>
      </c>
    </row>
    <row r="474" spans="1:11" ht="48.95" customHeight="1" x14ac:dyDescent="0.2">
      <c r="A474" s="19" t="s">
        <v>82</v>
      </c>
      <c r="B474" s="13" t="s">
        <v>246</v>
      </c>
      <c r="C474" s="13" t="s">
        <v>17</v>
      </c>
      <c r="D474" s="13" t="s">
        <v>247</v>
      </c>
      <c r="E474" s="13" t="s">
        <v>39</v>
      </c>
      <c r="F474" s="13" t="s">
        <v>60</v>
      </c>
      <c r="G474" s="13" t="s">
        <v>83</v>
      </c>
      <c r="H474" s="21">
        <v>5238000</v>
      </c>
      <c r="I474" s="21">
        <v>5238000</v>
      </c>
      <c r="J474" s="5">
        <v>3965603.77</v>
      </c>
      <c r="K474" s="5">
        <f t="shared" si="89"/>
        <v>75.708357579228718</v>
      </c>
    </row>
    <row r="475" spans="1:11" ht="48.95" customHeight="1" x14ac:dyDescent="0.2">
      <c r="A475" s="19" t="s">
        <v>26</v>
      </c>
      <c r="B475" s="13" t="s">
        <v>246</v>
      </c>
      <c r="C475" s="13" t="s">
        <v>17</v>
      </c>
      <c r="D475" s="13" t="s">
        <v>247</v>
      </c>
      <c r="E475" s="13" t="s">
        <v>39</v>
      </c>
      <c r="F475" s="13" t="s">
        <v>60</v>
      </c>
      <c r="G475" s="13" t="s">
        <v>27</v>
      </c>
      <c r="H475" s="21">
        <f>H476</f>
        <v>178400</v>
      </c>
      <c r="I475" s="21">
        <f>I476</f>
        <v>178400</v>
      </c>
      <c r="J475" s="5">
        <f t="shared" ref="J475" si="100">J476</f>
        <v>132426.96</v>
      </c>
      <c r="K475" s="5">
        <f t="shared" si="89"/>
        <v>74.230358744394607</v>
      </c>
    </row>
    <row r="476" spans="1:11" ht="48.95" customHeight="1" x14ac:dyDescent="0.2">
      <c r="A476" s="19" t="s">
        <v>28</v>
      </c>
      <c r="B476" s="13" t="s">
        <v>246</v>
      </c>
      <c r="C476" s="13" t="s">
        <v>17</v>
      </c>
      <c r="D476" s="13" t="s">
        <v>247</v>
      </c>
      <c r="E476" s="13" t="s">
        <v>39</v>
      </c>
      <c r="F476" s="13" t="s">
        <v>60</v>
      </c>
      <c r="G476" s="13" t="s">
        <v>29</v>
      </c>
      <c r="H476" s="21">
        <v>178400</v>
      </c>
      <c r="I476" s="21">
        <v>178400</v>
      </c>
      <c r="J476" s="5">
        <v>132426.96</v>
      </c>
      <c r="K476" s="5">
        <f t="shared" si="89"/>
        <v>74.230358744394607</v>
      </c>
    </row>
    <row r="477" spans="1:11" ht="48.95" customHeight="1" x14ac:dyDescent="0.2">
      <c r="A477" s="14" t="s">
        <v>61</v>
      </c>
      <c r="B477" s="15" t="s">
        <v>246</v>
      </c>
      <c r="C477" s="15" t="s">
        <v>17</v>
      </c>
      <c r="D477" s="15" t="s">
        <v>248</v>
      </c>
      <c r="E477" s="16" t="s">
        <v>0</v>
      </c>
      <c r="F477" s="16" t="s">
        <v>0</v>
      </c>
      <c r="G477" s="16" t="s">
        <v>0</v>
      </c>
      <c r="H477" s="17">
        <f>H479+H482</f>
        <v>31791550.199999999</v>
      </c>
      <c r="I477" s="17">
        <f t="shared" ref="I477:J477" si="101">I479+I482</f>
        <v>31791550.199999999</v>
      </c>
      <c r="J477" s="17">
        <f t="shared" si="101"/>
        <v>19974338.98</v>
      </c>
      <c r="K477" s="17">
        <f t="shared" si="89"/>
        <v>62.829081483418825</v>
      </c>
    </row>
    <row r="478" spans="1:11" ht="104.25" customHeight="1" x14ac:dyDescent="0.2">
      <c r="A478" s="14" t="s">
        <v>283</v>
      </c>
      <c r="B478" s="15" t="s">
        <v>246</v>
      </c>
      <c r="C478" s="15" t="s">
        <v>17</v>
      </c>
      <c r="D478" s="15" t="s">
        <v>248</v>
      </c>
      <c r="E478" s="15" t="s">
        <v>39</v>
      </c>
      <c r="F478" s="18" t="s">
        <v>0</v>
      </c>
      <c r="G478" s="18" t="s">
        <v>0</v>
      </c>
      <c r="H478" s="17">
        <f t="shared" ref="H478:J480" si="102">H479</f>
        <v>31611180</v>
      </c>
      <c r="I478" s="17">
        <f t="shared" si="102"/>
        <v>31611180</v>
      </c>
      <c r="J478" s="17">
        <f t="shared" si="102"/>
        <v>19903056.98</v>
      </c>
      <c r="K478" s="17">
        <f t="shared" si="89"/>
        <v>62.962081706535479</v>
      </c>
    </row>
    <row r="479" spans="1:11" ht="44.25" customHeight="1" x14ac:dyDescent="0.2">
      <c r="A479" s="19" t="s">
        <v>61</v>
      </c>
      <c r="B479" s="13" t="s">
        <v>246</v>
      </c>
      <c r="C479" s="13" t="s">
        <v>17</v>
      </c>
      <c r="D479" s="13" t="s">
        <v>248</v>
      </c>
      <c r="E479" s="13" t="s">
        <v>39</v>
      </c>
      <c r="F479" s="13" t="s">
        <v>62</v>
      </c>
      <c r="G479" s="20" t="s">
        <v>0</v>
      </c>
      <c r="H479" s="21">
        <f t="shared" si="102"/>
        <v>31611180</v>
      </c>
      <c r="I479" s="21">
        <f t="shared" si="102"/>
        <v>31611180</v>
      </c>
      <c r="J479" s="21">
        <f t="shared" si="102"/>
        <v>19903056.98</v>
      </c>
      <c r="K479" s="5">
        <f t="shared" si="89"/>
        <v>62.962081706535479</v>
      </c>
    </row>
    <row r="480" spans="1:11" ht="76.5" customHeight="1" x14ac:dyDescent="0.2">
      <c r="A480" s="19" t="s">
        <v>42</v>
      </c>
      <c r="B480" s="13" t="s">
        <v>246</v>
      </c>
      <c r="C480" s="13" t="s">
        <v>17</v>
      </c>
      <c r="D480" s="13" t="s">
        <v>248</v>
      </c>
      <c r="E480" s="13" t="s">
        <v>39</v>
      </c>
      <c r="F480" s="13" t="s">
        <v>62</v>
      </c>
      <c r="G480" s="13" t="s">
        <v>43</v>
      </c>
      <c r="H480" s="21">
        <f t="shared" si="102"/>
        <v>31611180</v>
      </c>
      <c r="I480" s="21">
        <f t="shared" si="102"/>
        <v>31611180</v>
      </c>
      <c r="J480" s="21">
        <f t="shared" si="102"/>
        <v>19903056.98</v>
      </c>
      <c r="K480" s="5">
        <f t="shared" si="89"/>
        <v>62.962081706535479</v>
      </c>
    </row>
    <row r="481" spans="1:11" ht="48.95" customHeight="1" x14ac:dyDescent="0.2">
      <c r="A481" s="19" t="s">
        <v>63</v>
      </c>
      <c r="B481" s="13" t="s">
        <v>246</v>
      </c>
      <c r="C481" s="13" t="s">
        <v>17</v>
      </c>
      <c r="D481" s="13" t="s">
        <v>248</v>
      </c>
      <c r="E481" s="13" t="s">
        <v>39</v>
      </c>
      <c r="F481" s="13" t="s">
        <v>62</v>
      </c>
      <c r="G481" s="13" t="s">
        <v>64</v>
      </c>
      <c r="H481" s="21">
        <v>31611180</v>
      </c>
      <c r="I481" s="21">
        <v>31611180</v>
      </c>
      <c r="J481" s="5">
        <v>19903056.98</v>
      </c>
      <c r="K481" s="5">
        <f t="shared" si="89"/>
        <v>62.962081706535479</v>
      </c>
    </row>
    <row r="482" spans="1:11" ht="58.5" customHeight="1" x14ac:dyDescent="0.2">
      <c r="A482" s="19" t="s">
        <v>65</v>
      </c>
      <c r="B482" s="13" t="s">
        <v>246</v>
      </c>
      <c r="C482" s="13" t="s">
        <v>17</v>
      </c>
      <c r="D482" s="13" t="s">
        <v>248</v>
      </c>
      <c r="E482" s="13" t="s">
        <v>39</v>
      </c>
      <c r="F482" s="13" t="s">
        <v>66</v>
      </c>
      <c r="G482" s="20" t="s">
        <v>0</v>
      </c>
      <c r="H482" s="21">
        <v>180370.2</v>
      </c>
      <c r="I482" s="21">
        <v>180370.2</v>
      </c>
      <c r="J482" s="5">
        <f>J483+J485</f>
        <v>71282</v>
      </c>
      <c r="K482" s="5">
        <f t="shared" si="89"/>
        <v>39.519831989985036</v>
      </c>
    </row>
    <row r="483" spans="1:11" ht="129.75" customHeight="1" x14ac:dyDescent="0.2">
      <c r="A483" s="19" t="s">
        <v>22</v>
      </c>
      <c r="B483" s="13" t="s">
        <v>246</v>
      </c>
      <c r="C483" s="13" t="s">
        <v>17</v>
      </c>
      <c r="D483" s="13" t="s">
        <v>248</v>
      </c>
      <c r="E483" s="13" t="s">
        <v>39</v>
      </c>
      <c r="F483" s="13" t="s">
        <v>66</v>
      </c>
      <c r="G483" s="13" t="s">
        <v>23</v>
      </c>
      <c r="H483" s="21">
        <v>50100</v>
      </c>
      <c r="I483" s="21">
        <v>50100</v>
      </c>
      <c r="J483" s="5">
        <f>J484</f>
        <v>24750</v>
      </c>
      <c r="K483" s="5">
        <f t="shared" si="89"/>
        <v>49.401197604790418</v>
      </c>
    </row>
    <row r="484" spans="1:11" ht="54.75" customHeight="1" x14ac:dyDescent="0.2">
      <c r="A484" s="19" t="s">
        <v>24</v>
      </c>
      <c r="B484" s="13" t="s">
        <v>246</v>
      </c>
      <c r="C484" s="13" t="s">
        <v>17</v>
      </c>
      <c r="D484" s="13" t="s">
        <v>248</v>
      </c>
      <c r="E484" s="13" t="s">
        <v>39</v>
      </c>
      <c r="F484" s="13" t="s">
        <v>66</v>
      </c>
      <c r="G484" s="13" t="s">
        <v>25</v>
      </c>
      <c r="H484" s="21">
        <v>50100</v>
      </c>
      <c r="I484" s="21">
        <v>50100</v>
      </c>
      <c r="J484" s="21">
        <v>24750</v>
      </c>
      <c r="K484" s="21">
        <f t="shared" si="89"/>
        <v>49.401197604790418</v>
      </c>
    </row>
    <row r="485" spans="1:11" ht="46.5" customHeight="1" x14ac:dyDescent="0.2">
      <c r="A485" s="19" t="s">
        <v>26</v>
      </c>
      <c r="B485" s="13" t="s">
        <v>246</v>
      </c>
      <c r="C485" s="13" t="s">
        <v>17</v>
      </c>
      <c r="D485" s="13" t="s">
        <v>248</v>
      </c>
      <c r="E485" s="13" t="s">
        <v>39</v>
      </c>
      <c r="F485" s="13" t="s">
        <v>66</v>
      </c>
      <c r="G485" s="13" t="s">
        <v>27</v>
      </c>
      <c r="H485" s="21">
        <v>130270.2</v>
      </c>
      <c r="I485" s="21">
        <v>130270.2</v>
      </c>
      <c r="J485" s="5">
        <f>J486</f>
        <v>46532</v>
      </c>
      <c r="K485" s="5">
        <f t="shared" si="89"/>
        <v>35.719604330077026</v>
      </c>
    </row>
    <row r="486" spans="1:11" ht="51.75" customHeight="1" x14ac:dyDescent="0.2">
      <c r="A486" s="19" t="s">
        <v>28</v>
      </c>
      <c r="B486" s="13" t="s">
        <v>246</v>
      </c>
      <c r="C486" s="13" t="s">
        <v>17</v>
      </c>
      <c r="D486" s="13" t="s">
        <v>248</v>
      </c>
      <c r="E486" s="13" t="s">
        <v>39</v>
      </c>
      <c r="F486" s="13" t="s">
        <v>66</v>
      </c>
      <c r="G486" s="13" t="s">
        <v>29</v>
      </c>
      <c r="H486" s="21">
        <v>130270.2</v>
      </c>
      <c r="I486" s="21">
        <v>130270.2</v>
      </c>
      <c r="J486" s="5">
        <v>46532</v>
      </c>
      <c r="K486" s="5">
        <f t="shared" si="89"/>
        <v>35.719604330077026</v>
      </c>
    </row>
    <row r="487" spans="1:11" ht="36.75" customHeight="1" x14ac:dyDescent="0.2">
      <c r="A487" s="14" t="s">
        <v>204</v>
      </c>
      <c r="B487" s="15" t="s">
        <v>246</v>
      </c>
      <c r="C487" s="15" t="s">
        <v>17</v>
      </c>
      <c r="D487" s="15" t="s">
        <v>250</v>
      </c>
      <c r="E487" s="16" t="s">
        <v>0</v>
      </c>
      <c r="F487" s="16" t="s">
        <v>0</v>
      </c>
      <c r="G487" s="16" t="s">
        <v>0</v>
      </c>
      <c r="H487" s="17">
        <v>150000</v>
      </c>
      <c r="I487" s="17">
        <v>150000</v>
      </c>
      <c r="J487" s="17">
        <f>J488</f>
        <v>66000</v>
      </c>
      <c r="K487" s="17">
        <f t="shared" si="89"/>
        <v>44</v>
      </c>
    </row>
    <row r="488" spans="1:11" ht="106.5" customHeight="1" x14ac:dyDescent="0.2">
      <c r="A488" s="14" t="s">
        <v>283</v>
      </c>
      <c r="B488" s="15" t="s">
        <v>246</v>
      </c>
      <c r="C488" s="15" t="s">
        <v>17</v>
      </c>
      <c r="D488" s="15" t="s">
        <v>250</v>
      </c>
      <c r="E488" s="15" t="s">
        <v>39</v>
      </c>
      <c r="F488" s="18" t="s">
        <v>0</v>
      </c>
      <c r="G488" s="18" t="s">
        <v>0</v>
      </c>
      <c r="H488" s="17">
        <v>150000</v>
      </c>
      <c r="I488" s="17">
        <v>150000</v>
      </c>
      <c r="J488" s="4">
        <f>J489</f>
        <v>66000</v>
      </c>
      <c r="K488" s="4">
        <f t="shared" si="89"/>
        <v>44</v>
      </c>
    </row>
    <row r="489" spans="1:11" ht="35.25" customHeight="1" x14ac:dyDescent="0.2">
      <c r="A489" s="19" t="s">
        <v>204</v>
      </c>
      <c r="B489" s="13" t="s">
        <v>246</v>
      </c>
      <c r="C489" s="13" t="s">
        <v>17</v>
      </c>
      <c r="D489" s="13" t="s">
        <v>250</v>
      </c>
      <c r="E489" s="13" t="s">
        <v>39</v>
      </c>
      <c r="F489" s="13" t="s">
        <v>205</v>
      </c>
      <c r="G489" s="20" t="s">
        <v>0</v>
      </c>
      <c r="H489" s="21">
        <v>150000</v>
      </c>
      <c r="I489" s="21">
        <v>150000</v>
      </c>
      <c r="J489" s="5">
        <f>J490</f>
        <v>66000</v>
      </c>
      <c r="K489" s="5">
        <f t="shared" si="89"/>
        <v>44</v>
      </c>
    </row>
    <row r="490" spans="1:11" ht="64.5" customHeight="1" x14ac:dyDescent="0.2">
      <c r="A490" s="19" t="s">
        <v>26</v>
      </c>
      <c r="B490" s="13" t="s">
        <v>246</v>
      </c>
      <c r="C490" s="13" t="s">
        <v>17</v>
      </c>
      <c r="D490" s="13" t="s">
        <v>250</v>
      </c>
      <c r="E490" s="13" t="s">
        <v>39</v>
      </c>
      <c r="F490" s="13" t="s">
        <v>205</v>
      </c>
      <c r="G490" s="13" t="s">
        <v>27</v>
      </c>
      <c r="H490" s="21">
        <v>150000</v>
      </c>
      <c r="I490" s="21">
        <v>150000</v>
      </c>
      <c r="J490" s="5">
        <f>J491</f>
        <v>66000</v>
      </c>
      <c r="K490" s="5">
        <f t="shared" si="89"/>
        <v>44</v>
      </c>
    </row>
    <row r="491" spans="1:11" ht="51.75" customHeight="1" x14ac:dyDescent="0.2">
      <c r="A491" s="19" t="s">
        <v>28</v>
      </c>
      <c r="B491" s="13" t="s">
        <v>246</v>
      </c>
      <c r="C491" s="13" t="s">
        <v>17</v>
      </c>
      <c r="D491" s="13" t="s">
        <v>250</v>
      </c>
      <c r="E491" s="13" t="s">
        <v>39</v>
      </c>
      <c r="F491" s="13" t="s">
        <v>205</v>
      </c>
      <c r="G491" s="13" t="s">
        <v>29</v>
      </c>
      <c r="H491" s="21">
        <v>150000</v>
      </c>
      <c r="I491" s="21">
        <v>150000</v>
      </c>
      <c r="J491" s="5">
        <v>66000</v>
      </c>
      <c r="K491" s="5">
        <f t="shared" si="89"/>
        <v>44</v>
      </c>
    </row>
    <row r="492" spans="1:11" ht="33.75" customHeight="1" x14ac:dyDescent="0.2">
      <c r="A492" s="14" t="s">
        <v>195</v>
      </c>
      <c r="B492" s="15" t="s">
        <v>246</v>
      </c>
      <c r="C492" s="15" t="s">
        <v>17</v>
      </c>
      <c r="D492" s="15" t="s">
        <v>93</v>
      </c>
      <c r="E492" s="16" t="s">
        <v>0</v>
      </c>
      <c r="F492" s="16" t="s">
        <v>0</v>
      </c>
      <c r="G492" s="16" t="s">
        <v>0</v>
      </c>
      <c r="H492" s="17">
        <f t="shared" ref="H492:J495" si="103">H493</f>
        <v>8969766.9900000002</v>
      </c>
      <c r="I492" s="17">
        <f t="shared" si="103"/>
        <v>8969766.9900000002</v>
      </c>
      <c r="J492" s="17">
        <f t="shared" si="103"/>
        <v>5809101.5</v>
      </c>
      <c r="K492" s="17">
        <f t="shared" si="89"/>
        <v>64.763126026309408</v>
      </c>
    </row>
    <row r="493" spans="1:11" ht="95.25" customHeight="1" x14ac:dyDescent="0.2">
      <c r="A493" s="14" t="s">
        <v>283</v>
      </c>
      <c r="B493" s="15" t="s">
        <v>246</v>
      </c>
      <c r="C493" s="15" t="s">
        <v>17</v>
      </c>
      <c r="D493" s="15" t="s">
        <v>93</v>
      </c>
      <c r="E493" s="15" t="s">
        <v>39</v>
      </c>
      <c r="F493" s="18" t="s">
        <v>0</v>
      </c>
      <c r="G493" s="18" t="s">
        <v>0</v>
      </c>
      <c r="H493" s="17">
        <f t="shared" si="103"/>
        <v>8969766.9900000002</v>
      </c>
      <c r="I493" s="17">
        <f t="shared" si="103"/>
        <v>8969766.9900000002</v>
      </c>
      <c r="J493" s="17">
        <f t="shared" si="103"/>
        <v>5809101.5</v>
      </c>
      <c r="K493" s="17">
        <f t="shared" si="89"/>
        <v>64.763126026309408</v>
      </c>
    </row>
    <row r="494" spans="1:11" ht="45" customHeight="1" x14ac:dyDescent="0.2">
      <c r="A494" s="19" t="s">
        <v>195</v>
      </c>
      <c r="B494" s="13" t="s">
        <v>246</v>
      </c>
      <c r="C494" s="13" t="s">
        <v>17</v>
      </c>
      <c r="D494" s="13" t="s">
        <v>93</v>
      </c>
      <c r="E494" s="13" t="s">
        <v>39</v>
      </c>
      <c r="F494" s="13" t="s">
        <v>196</v>
      </c>
      <c r="G494" s="20" t="s">
        <v>0</v>
      </c>
      <c r="H494" s="21">
        <f t="shared" si="103"/>
        <v>8969766.9900000002</v>
      </c>
      <c r="I494" s="21">
        <f t="shared" si="103"/>
        <v>8969766.9900000002</v>
      </c>
      <c r="J494" s="5">
        <f t="shared" si="103"/>
        <v>5809101.5</v>
      </c>
      <c r="K494" s="5">
        <f t="shared" si="89"/>
        <v>64.763126026309408</v>
      </c>
    </row>
    <row r="495" spans="1:11" ht="78" customHeight="1" x14ac:dyDescent="0.2">
      <c r="A495" s="19" t="s">
        <v>42</v>
      </c>
      <c r="B495" s="13" t="s">
        <v>246</v>
      </c>
      <c r="C495" s="13" t="s">
        <v>17</v>
      </c>
      <c r="D495" s="13" t="s">
        <v>93</v>
      </c>
      <c r="E495" s="13" t="s">
        <v>39</v>
      </c>
      <c r="F495" s="13" t="s">
        <v>196</v>
      </c>
      <c r="G495" s="13" t="s">
        <v>43</v>
      </c>
      <c r="H495" s="21">
        <f t="shared" si="103"/>
        <v>8969766.9900000002</v>
      </c>
      <c r="I495" s="21">
        <f t="shared" si="103"/>
        <v>8969766.9900000002</v>
      </c>
      <c r="J495" s="5">
        <f t="shared" si="103"/>
        <v>5809101.5</v>
      </c>
      <c r="K495" s="5">
        <f t="shared" si="89"/>
        <v>64.763126026309408</v>
      </c>
    </row>
    <row r="496" spans="1:11" ht="30" customHeight="1" x14ac:dyDescent="0.2">
      <c r="A496" s="19" t="s">
        <v>44</v>
      </c>
      <c r="B496" s="13" t="s">
        <v>246</v>
      </c>
      <c r="C496" s="13" t="s">
        <v>17</v>
      </c>
      <c r="D496" s="13" t="s">
        <v>93</v>
      </c>
      <c r="E496" s="13" t="s">
        <v>39</v>
      </c>
      <c r="F496" s="13" t="s">
        <v>196</v>
      </c>
      <c r="G496" s="13" t="s">
        <v>45</v>
      </c>
      <c r="H496" s="21">
        <v>8969766.9900000002</v>
      </c>
      <c r="I496" s="21">
        <v>8969766.9900000002</v>
      </c>
      <c r="J496" s="5">
        <v>5809101.5</v>
      </c>
      <c r="K496" s="5">
        <f t="shared" si="89"/>
        <v>64.763126026309408</v>
      </c>
    </row>
    <row r="497" spans="1:11" ht="163.5" customHeight="1" x14ac:dyDescent="0.2">
      <c r="A497" s="14" t="s">
        <v>285</v>
      </c>
      <c r="B497" s="15" t="s">
        <v>246</v>
      </c>
      <c r="C497" s="15" t="s">
        <v>17</v>
      </c>
      <c r="D497" s="15" t="s">
        <v>286</v>
      </c>
      <c r="E497" s="16" t="s">
        <v>0</v>
      </c>
      <c r="F497" s="16" t="s">
        <v>0</v>
      </c>
      <c r="G497" s="16" t="s">
        <v>0</v>
      </c>
      <c r="H497" s="17">
        <f t="shared" ref="H497:J500" si="104">H498</f>
        <v>14388741</v>
      </c>
      <c r="I497" s="17">
        <f t="shared" si="104"/>
        <v>14388741</v>
      </c>
      <c r="J497" s="17">
        <f t="shared" si="104"/>
        <v>5116366</v>
      </c>
      <c r="K497" s="4">
        <f t="shared" si="89"/>
        <v>35.558121450653672</v>
      </c>
    </row>
    <row r="498" spans="1:11" ht="100.5" customHeight="1" x14ac:dyDescent="0.2">
      <c r="A498" s="14" t="s">
        <v>283</v>
      </c>
      <c r="B498" s="15" t="s">
        <v>246</v>
      </c>
      <c r="C498" s="15" t="s">
        <v>17</v>
      </c>
      <c r="D498" s="15" t="s">
        <v>286</v>
      </c>
      <c r="E498" s="15" t="s">
        <v>39</v>
      </c>
      <c r="F498" s="18" t="s">
        <v>0</v>
      </c>
      <c r="G498" s="18" t="s">
        <v>0</v>
      </c>
      <c r="H498" s="17">
        <f t="shared" si="104"/>
        <v>14388741</v>
      </c>
      <c r="I498" s="17">
        <f t="shared" si="104"/>
        <v>14388741</v>
      </c>
      <c r="J498" s="17">
        <f t="shared" si="104"/>
        <v>5116366</v>
      </c>
      <c r="K498" s="17">
        <f t="shared" ref="K498:K557" si="105">J498/I498*100</f>
        <v>35.558121450653672</v>
      </c>
    </row>
    <row r="499" spans="1:11" ht="43.5" customHeight="1" x14ac:dyDescent="0.2">
      <c r="A499" s="19" t="s">
        <v>67</v>
      </c>
      <c r="B499" s="13" t="s">
        <v>246</v>
      </c>
      <c r="C499" s="13" t="s">
        <v>17</v>
      </c>
      <c r="D499" s="13" t="s">
        <v>286</v>
      </c>
      <c r="E499" s="13" t="s">
        <v>39</v>
      </c>
      <c r="F499" s="13" t="s">
        <v>68</v>
      </c>
      <c r="G499" s="20" t="s">
        <v>0</v>
      </c>
      <c r="H499" s="21">
        <f t="shared" si="104"/>
        <v>14388741</v>
      </c>
      <c r="I499" s="21">
        <f t="shared" si="104"/>
        <v>14388741</v>
      </c>
      <c r="J499" s="21">
        <f t="shared" si="104"/>
        <v>5116366</v>
      </c>
      <c r="K499" s="5">
        <f t="shared" si="105"/>
        <v>35.558121450653672</v>
      </c>
    </row>
    <row r="500" spans="1:11" ht="78" customHeight="1" x14ac:dyDescent="0.2">
      <c r="A500" s="19" t="s">
        <v>42</v>
      </c>
      <c r="B500" s="13" t="s">
        <v>246</v>
      </c>
      <c r="C500" s="13" t="s">
        <v>17</v>
      </c>
      <c r="D500" s="13" t="s">
        <v>286</v>
      </c>
      <c r="E500" s="13" t="s">
        <v>39</v>
      </c>
      <c r="F500" s="13" t="s">
        <v>68</v>
      </c>
      <c r="G500" s="13" t="s">
        <v>43</v>
      </c>
      <c r="H500" s="21">
        <f t="shared" si="104"/>
        <v>14388741</v>
      </c>
      <c r="I500" s="21">
        <f t="shared" si="104"/>
        <v>14388741</v>
      </c>
      <c r="J500" s="21">
        <f t="shared" si="104"/>
        <v>5116366</v>
      </c>
      <c r="K500" s="5">
        <f t="shared" si="105"/>
        <v>35.558121450653672</v>
      </c>
    </row>
    <row r="501" spans="1:11" ht="25.5" customHeight="1" x14ac:dyDescent="0.2">
      <c r="A501" s="19" t="s">
        <v>44</v>
      </c>
      <c r="B501" s="13" t="s">
        <v>246</v>
      </c>
      <c r="C501" s="13" t="s">
        <v>17</v>
      </c>
      <c r="D501" s="13" t="s">
        <v>286</v>
      </c>
      <c r="E501" s="13" t="s">
        <v>39</v>
      </c>
      <c r="F501" s="13" t="s">
        <v>68</v>
      </c>
      <c r="G501" s="13" t="s">
        <v>45</v>
      </c>
      <c r="H501" s="21">
        <v>14388741</v>
      </c>
      <c r="I501" s="21">
        <v>14388741</v>
      </c>
      <c r="J501" s="21">
        <v>5116366</v>
      </c>
      <c r="K501" s="21">
        <f t="shared" si="105"/>
        <v>35.558121450653672</v>
      </c>
    </row>
    <row r="502" spans="1:11" s="33" customFormat="1" ht="40.5" customHeight="1" x14ac:dyDescent="0.2">
      <c r="A502" s="39" t="s">
        <v>67</v>
      </c>
      <c r="B502" s="40" t="s">
        <v>246</v>
      </c>
      <c r="C502" s="40" t="s">
        <v>17</v>
      </c>
      <c r="D502" s="40" t="s">
        <v>298</v>
      </c>
      <c r="E502" s="13"/>
      <c r="F502" s="13"/>
      <c r="G502" s="13"/>
      <c r="H502" s="17">
        <f>H503</f>
        <v>107458</v>
      </c>
      <c r="I502" s="17">
        <f t="shared" ref="I502:J503" si="106">I503</f>
        <v>107458</v>
      </c>
      <c r="J502" s="17">
        <f t="shared" si="106"/>
        <v>107458</v>
      </c>
      <c r="K502" s="17">
        <f t="shared" si="105"/>
        <v>100</v>
      </c>
    </row>
    <row r="503" spans="1:11" s="33" customFormat="1" ht="105.75" customHeight="1" x14ac:dyDescent="0.2">
      <c r="A503" s="14" t="s">
        <v>283</v>
      </c>
      <c r="B503" s="13"/>
      <c r="C503" s="13"/>
      <c r="D503" s="13"/>
      <c r="E503" s="13"/>
      <c r="F503" s="13"/>
      <c r="G503" s="13"/>
      <c r="H503" s="17">
        <f>H504</f>
        <v>107458</v>
      </c>
      <c r="I503" s="17">
        <f t="shared" si="106"/>
        <v>107458</v>
      </c>
      <c r="J503" s="17">
        <f t="shared" si="106"/>
        <v>107458</v>
      </c>
      <c r="K503" s="17">
        <f t="shared" si="105"/>
        <v>100</v>
      </c>
    </row>
    <row r="504" spans="1:11" s="33" customFormat="1" ht="39" customHeight="1" x14ac:dyDescent="0.2">
      <c r="A504" s="42" t="s">
        <v>67</v>
      </c>
      <c r="B504" s="38" t="s">
        <v>246</v>
      </c>
      <c r="C504" s="38" t="s">
        <v>17</v>
      </c>
      <c r="D504" s="38" t="s">
        <v>298</v>
      </c>
      <c r="E504" s="38" t="s">
        <v>39</v>
      </c>
      <c r="F504" s="38" t="s">
        <v>68</v>
      </c>
      <c r="G504" s="43" t="s">
        <v>0</v>
      </c>
      <c r="H504" s="44">
        <v>107458</v>
      </c>
      <c r="I504" s="44">
        <v>107458</v>
      </c>
      <c r="J504" s="44">
        <v>107458</v>
      </c>
      <c r="K504" s="21">
        <f t="shared" si="105"/>
        <v>100</v>
      </c>
    </row>
    <row r="505" spans="1:11" s="33" customFormat="1" ht="63" customHeight="1" x14ac:dyDescent="0.2">
      <c r="A505" s="42" t="s">
        <v>42</v>
      </c>
      <c r="B505" s="38" t="s">
        <v>246</v>
      </c>
      <c r="C505" s="38" t="s">
        <v>17</v>
      </c>
      <c r="D505" s="38" t="s">
        <v>298</v>
      </c>
      <c r="E505" s="38" t="s">
        <v>39</v>
      </c>
      <c r="F505" s="38" t="s">
        <v>68</v>
      </c>
      <c r="G505" s="38" t="s">
        <v>43</v>
      </c>
      <c r="H505" s="44">
        <v>107458</v>
      </c>
      <c r="I505" s="44">
        <v>107458</v>
      </c>
      <c r="J505" s="44">
        <v>107458</v>
      </c>
      <c r="K505" s="21">
        <f t="shared" si="105"/>
        <v>100</v>
      </c>
    </row>
    <row r="506" spans="1:11" s="33" customFormat="1" ht="37.5" customHeight="1" x14ac:dyDescent="0.2">
      <c r="A506" s="42" t="s">
        <v>44</v>
      </c>
      <c r="B506" s="38" t="s">
        <v>246</v>
      </c>
      <c r="C506" s="38" t="s">
        <v>17</v>
      </c>
      <c r="D506" s="38" t="s">
        <v>298</v>
      </c>
      <c r="E506" s="38" t="s">
        <v>39</v>
      </c>
      <c r="F506" s="38" t="s">
        <v>68</v>
      </c>
      <c r="G506" s="38" t="s">
        <v>45</v>
      </c>
      <c r="H506" s="44">
        <v>107458</v>
      </c>
      <c r="I506" s="44">
        <v>107458</v>
      </c>
      <c r="J506" s="44">
        <v>107458</v>
      </c>
      <c r="K506" s="21">
        <f t="shared" si="105"/>
        <v>100</v>
      </c>
    </row>
    <row r="507" spans="1:11" ht="115.5" customHeight="1" x14ac:dyDescent="0.2">
      <c r="A507" s="14" t="s">
        <v>287</v>
      </c>
      <c r="B507" s="15" t="s">
        <v>246</v>
      </c>
      <c r="C507" s="15" t="s">
        <v>17</v>
      </c>
      <c r="D507" s="15" t="s">
        <v>288</v>
      </c>
      <c r="E507" s="16" t="s">
        <v>0</v>
      </c>
      <c r="F507" s="16" t="s">
        <v>0</v>
      </c>
      <c r="G507" s="16" t="s">
        <v>0</v>
      </c>
      <c r="H507" s="17">
        <f t="shared" ref="H507:J510" si="107">H508</f>
        <v>300000</v>
      </c>
      <c r="I507" s="17">
        <f t="shared" si="107"/>
        <v>300000</v>
      </c>
      <c r="J507" s="17">
        <f t="shared" si="107"/>
        <v>300000</v>
      </c>
      <c r="K507" s="17">
        <f t="shared" si="105"/>
        <v>100</v>
      </c>
    </row>
    <row r="508" spans="1:11" ht="106.5" customHeight="1" x14ac:dyDescent="0.2">
      <c r="A508" s="14" t="s">
        <v>283</v>
      </c>
      <c r="B508" s="15" t="s">
        <v>246</v>
      </c>
      <c r="C508" s="15" t="s">
        <v>17</v>
      </c>
      <c r="D508" s="15" t="s">
        <v>288</v>
      </c>
      <c r="E508" s="15" t="s">
        <v>39</v>
      </c>
      <c r="F508" s="18" t="s">
        <v>0</v>
      </c>
      <c r="G508" s="18" t="s">
        <v>0</v>
      </c>
      <c r="H508" s="17">
        <f t="shared" si="107"/>
        <v>300000</v>
      </c>
      <c r="I508" s="17">
        <f t="shared" si="107"/>
        <v>300000</v>
      </c>
      <c r="J508" s="17">
        <f t="shared" si="107"/>
        <v>300000</v>
      </c>
      <c r="K508" s="17">
        <f t="shared" si="105"/>
        <v>100</v>
      </c>
    </row>
    <row r="509" spans="1:11" ht="38.25" customHeight="1" x14ac:dyDescent="0.2">
      <c r="A509" s="19" t="s">
        <v>69</v>
      </c>
      <c r="B509" s="13" t="s">
        <v>246</v>
      </c>
      <c r="C509" s="13" t="s">
        <v>17</v>
      </c>
      <c r="D509" s="13" t="s">
        <v>288</v>
      </c>
      <c r="E509" s="13" t="s">
        <v>39</v>
      </c>
      <c r="F509" s="13" t="s">
        <v>70</v>
      </c>
      <c r="G509" s="20" t="s">
        <v>0</v>
      </c>
      <c r="H509" s="21">
        <f t="shared" si="107"/>
        <v>300000</v>
      </c>
      <c r="I509" s="21">
        <f t="shared" si="107"/>
        <v>300000</v>
      </c>
      <c r="J509" s="5">
        <f t="shared" si="107"/>
        <v>300000</v>
      </c>
      <c r="K509" s="5">
        <f t="shared" si="105"/>
        <v>100</v>
      </c>
    </row>
    <row r="510" spans="1:11" ht="81.75" customHeight="1" x14ac:dyDescent="0.2">
      <c r="A510" s="19" t="s">
        <v>42</v>
      </c>
      <c r="B510" s="13" t="s">
        <v>246</v>
      </c>
      <c r="C510" s="13" t="s">
        <v>17</v>
      </c>
      <c r="D510" s="13" t="s">
        <v>288</v>
      </c>
      <c r="E510" s="13" t="s">
        <v>39</v>
      </c>
      <c r="F510" s="13" t="s">
        <v>70</v>
      </c>
      <c r="G510" s="13" t="s">
        <v>43</v>
      </c>
      <c r="H510" s="21">
        <f t="shared" si="107"/>
        <v>300000</v>
      </c>
      <c r="I510" s="21">
        <f t="shared" si="107"/>
        <v>300000</v>
      </c>
      <c r="J510" s="5">
        <f t="shared" si="107"/>
        <v>300000</v>
      </c>
      <c r="K510" s="5">
        <f t="shared" si="105"/>
        <v>100</v>
      </c>
    </row>
    <row r="511" spans="1:11" ht="30" customHeight="1" x14ac:dyDescent="0.2">
      <c r="A511" s="19" t="s">
        <v>44</v>
      </c>
      <c r="B511" s="13" t="s">
        <v>246</v>
      </c>
      <c r="C511" s="13" t="s">
        <v>17</v>
      </c>
      <c r="D511" s="13" t="s">
        <v>288</v>
      </c>
      <c r="E511" s="13" t="s">
        <v>39</v>
      </c>
      <c r="F511" s="13" t="s">
        <v>70</v>
      </c>
      <c r="G511" s="13" t="s">
        <v>45</v>
      </c>
      <c r="H511" s="21">
        <v>300000</v>
      </c>
      <c r="I511" s="21">
        <v>300000</v>
      </c>
      <c r="J511" s="5">
        <v>300000</v>
      </c>
      <c r="K511" s="5">
        <f t="shared" si="105"/>
        <v>100</v>
      </c>
    </row>
    <row r="512" spans="1:11" ht="26.25" customHeight="1" x14ac:dyDescent="0.2">
      <c r="A512" s="14" t="s">
        <v>224</v>
      </c>
      <c r="B512" s="15" t="s">
        <v>225</v>
      </c>
      <c r="C512" s="16" t="s">
        <v>0</v>
      </c>
      <c r="D512" s="16" t="s">
        <v>0</v>
      </c>
      <c r="E512" s="16" t="s">
        <v>0</v>
      </c>
      <c r="F512" s="16" t="s">
        <v>0</v>
      </c>
      <c r="G512" s="16" t="s">
        <v>0</v>
      </c>
      <c r="H512" s="17">
        <f>H517+H530+H545+H526+H537+H541+H513</f>
        <v>6865167</v>
      </c>
      <c r="I512" s="17">
        <f t="shared" ref="I512:J512" si="108">I517+I530+I545+I526+I537+I541+I513</f>
        <v>6865167</v>
      </c>
      <c r="J512" s="17">
        <f t="shared" si="108"/>
        <v>3896820.6700000004</v>
      </c>
      <c r="K512" s="24">
        <f t="shared" si="105"/>
        <v>56.76221233948133</v>
      </c>
    </row>
    <row r="513" spans="1:11" s="65" customFormat="1" ht="81" customHeight="1" x14ac:dyDescent="0.2">
      <c r="A513" s="14" t="s">
        <v>235</v>
      </c>
      <c r="B513" s="15" t="s">
        <v>74</v>
      </c>
      <c r="C513" s="15" t="s">
        <v>17</v>
      </c>
      <c r="D513" s="15" t="s">
        <v>18</v>
      </c>
      <c r="E513" s="15" t="s">
        <v>75</v>
      </c>
      <c r="F513" s="16"/>
      <c r="G513" s="16"/>
      <c r="H513" s="22">
        <f>H514</f>
        <v>1036661</v>
      </c>
      <c r="I513" s="22">
        <f t="shared" ref="I513:J515" si="109">I514</f>
        <v>1036661</v>
      </c>
      <c r="J513" s="22">
        <f t="shared" si="109"/>
        <v>1036661</v>
      </c>
      <c r="K513" s="46">
        <f t="shared" si="105"/>
        <v>100</v>
      </c>
    </row>
    <row r="514" spans="1:11" s="65" customFormat="1" ht="65.25" customHeight="1" x14ac:dyDescent="0.2">
      <c r="A514" s="19" t="s">
        <v>321</v>
      </c>
      <c r="B514" s="13" t="s">
        <v>225</v>
      </c>
      <c r="C514" s="13" t="s">
        <v>17</v>
      </c>
      <c r="D514" s="13" t="s">
        <v>18</v>
      </c>
      <c r="E514" s="13">
        <v>901</v>
      </c>
      <c r="F514" s="13">
        <v>55490</v>
      </c>
      <c r="G514" s="20"/>
      <c r="H514" s="23">
        <f>H515</f>
        <v>1036661</v>
      </c>
      <c r="I514" s="23">
        <f t="shared" si="109"/>
        <v>1036661</v>
      </c>
      <c r="J514" s="23">
        <f t="shared" si="109"/>
        <v>1036661</v>
      </c>
      <c r="K514" s="45">
        <f t="shared" si="105"/>
        <v>100</v>
      </c>
    </row>
    <row r="515" spans="1:11" s="65" customFormat="1" ht="123" customHeight="1" x14ac:dyDescent="0.2">
      <c r="A515" s="19" t="s">
        <v>22</v>
      </c>
      <c r="B515" s="13" t="s">
        <v>225</v>
      </c>
      <c r="C515" s="13" t="s">
        <v>17</v>
      </c>
      <c r="D515" s="13" t="s">
        <v>18</v>
      </c>
      <c r="E515" s="13">
        <v>901</v>
      </c>
      <c r="F515" s="13">
        <v>55490</v>
      </c>
      <c r="G515" s="13">
        <v>100</v>
      </c>
      <c r="H515" s="23">
        <f>H516</f>
        <v>1036661</v>
      </c>
      <c r="I515" s="23">
        <f t="shared" si="109"/>
        <v>1036661</v>
      </c>
      <c r="J515" s="23">
        <f t="shared" si="109"/>
        <v>1036661</v>
      </c>
      <c r="K515" s="45">
        <f t="shared" si="105"/>
        <v>100</v>
      </c>
    </row>
    <row r="516" spans="1:11" s="65" customFormat="1" ht="63" customHeight="1" x14ac:dyDescent="0.2">
      <c r="A516" s="19" t="s">
        <v>24</v>
      </c>
      <c r="B516" s="13" t="s">
        <v>225</v>
      </c>
      <c r="C516" s="13" t="s">
        <v>17</v>
      </c>
      <c r="D516" s="13" t="s">
        <v>18</v>
      </c>
      <c r="E516" s="13">
        <v>901</v>
      </c>
      <c r="F516" s="13">
        <v>55490</v>
      </c>
      <c r="G516" s="13">
        <v>120</v>
      </c>
      <c r="H516" s="23">
        <v>1036661</v>
      </c>
      <c r="I516" s="45">
        <v>1036661</v>
      </c>
      <c r="J516" s="45">
        <v>1036661</v>
      </c>
      <c r="K516" s="45">
        <f t="shared" si="105"/>
        <v>100</v>
      </c>
    </row>
    <row r="517" spans="1:11" ht="58.5" customHeight="1" x14ac:dyDescent="0.2">
      <c r="A517" s="14" t="s">
        <v>289</v>
      </c>
      <c r="B517" s="15" t="s">
        <v>225</v>
      </c>
      <c r="C517" s="15" t="s">
        <v>17</v>
      </c>
      <c r="D517" s="15" t="s">
        <v>18</v>
      </c>
      <c r="E517" s="15" t="s">
        <v>19</v>
      </c>
      <c r="F517" s="18" t="s">
        <v>0</v>
      </c>
      <c r="G517" s="18" t="s">
        <v>0</v>
      </c>
      <c r="H517" s="22">
        <v>1680925</v>
      </c>
      <c r="I517" s="46">
        <f>I518+I523</f>
        <v>1680925</v>
      </c>
      <c r="J517" s="46">
        <f>J518+J523</f>
        <v>913423.91</v>
      </c>
      <c r="K517" s="46">
        <f t="shared" si="105"/>
        <v>54.340551184615613</v>
      </c>
    </row>
    <row r="518" spans="1:11" ht="48.95" customHeight="1" x14ac:dyDescent="0.2">
      <c r="A518" s="19" t="s">
        <v>20</v>
      </c>
      <c r="B518" s="13" t="s">
        <v>225</v>
      </c>
      <c r="C518" s="13" t="s">
        <v>17</v>
      </c>
      <c r="D518" s="13" t="s">
        <v>18</v>
      </c>
      <c r="E518" s="13" t="s">
        <v>19</v>
      </c>
      <c r="F518" s="13" t="s">
        <v>21</v>
      </c>
      <c r="G518" s="20" t="s">
        <v>0</v>
      </c>
      <c r="H518" s="23">
        <f>H519+H521</f>
        <v>423762</v>
      </c>
      <c r="I518" s="45">
        <f>I519+I521</f>
        <v>423762</v>
      </c>
      <c r="J518" s="45">
        <f>J519</f>
        <v>0</v>
      </c>
      <c r="K518" s="45">
        <f t="shared" si="105"/>
        <v>0</v>
      </c>
    </row>
    <row r="519" spans="1:11" ht="93" customHeight="1" x14ac:dyDescent="0.2">
      <c r="A519" s="19" t="s">
        <v>22</v>
      </c>
      <c r="B519" s="13" t="s">
        <v>225</v>
      </c>
      <c r="C519" s="13" t="s">
        <v>17</v>
      </c>
      <c r="D519" s="13" t="s">
        <v>18</v>
      </c>
      <c r="E519" s="13" t="s">
        <v>19</v>
      </c>
      <c r="F519" s="13" t="s">
        <v>21</v>
      </c>
      <c r="G519" s="13" t="s">
        <v>23</v>
      </c>
      <c r="H519" s="23">
        <v>274592</v>
      </c>
      <c r="I519" s="45">
        <f>I520</f>
        <v>274592</v>
      </c>
      <c r="J519" s="45">
        <f>J520</f>
        <v>0</v>
      </c>
      <c r="K519" s="45">
        <f t="shared" si="105"/>
        <v>0</v>
      </c>
    </row>
    <row r="520" spans="1:11" ht="56.25" customHeight="1" x14ac:dyDescent="0.2">
      <c r="A520" s="19" t="s">
        <v>24</v>
      </c>
      <c r="B520" s="13" t="s">
        <v>225</v>
      </c>
      <c r="C520" s="13" t="s">
        <v>17</v>
      </c>
      <c r="D520" s="13" t="s">
        <v>18</v>
      </c>
      <c r="E520" s="13" t="s">
        <v>19</v>
      </c>
      <c r="F520" s="13" t="s">
        <v>21</v>
      </c>
      <c r="G520" s="13" t="s">
        <v>25</v>
      </c>
      <c r="H520" s="23">
        <v>274592</v>
      </c>
      <c r="I520" s="23">
        <v>274592</v>
      </c>
      <c r="J520" s="23">
        <v>0</v>
      </c>
      <c r="K520" s="45">
        <f t="shared" si="105"/>
        <v>0</v>
      </c>
    </row>
    <row r="521" spans="1:11" ht="69.75" customHeight="1" x14ac:dyDescent="0.2">
      <c r="A521" s="19" t="s">
        <v>26</v>
      </c>
      <c r="B521" s="13" t="s">
        <v>225</v>
      </c>
      <c r="C521" s="13" t="s">
        <v>17</v>
      </c>
      <c r="D521" s="13" t="s">
        <v>18</v>
      </c>
      <c r="E521" s="13" t="s">
        <v>19</v>
      </c>
      <c r="F521" s="13" t="s">
        <v>21</v>
      </c>
      <c r="G521" s="13" t="s">
        <v>27</v>
      </c>
      <c r="H521" s="23">
        <v>149170</v>
      </c>
      <c r="I521" s="45">
        <f>I522</f>
        <v>149170</v>
      </c>
      <c r="J521" s="45">
        <f>J522</f>
        <v>0</v>
      </c>
      <c r="K521" s="45">
        <f t="shared" si="105"/>
        <v>0</v>
      </c>
    </row>
    <row r="522" spans="1:11" ht="67.5" customHeight="1" x14ac:dyDescent="0.2">
      <c r="A522" s="19" t="s">
        <v>28</v>
      </c>
      <c r="B522" s="13" t="s">
        <v>225</v>
      </c>
      <c r="C522" s="13" t="s">
        <v>17</v>
      </c>
      <c r="D522" s="13" t="s">
        <v>18</v>
      </c>
      <c r="E522" s="13" t="s">
        <v>19</v>
      </c>
      <c r="F522" s="13" t="s">
        <v>21</v>
      </c>
      <c r="G522" s="13" t="s">
        <v>29</v>
      </c>
      <c r="H522" s="23">
        <v>149170</v>
      </c>
      <c r="I522" s="45">
        <v>149170</v>
      </c>
      <c r="J522" s="45">
        <v>0</v>
      </c>
      <c r="K522" s="45">
        <f t="shared" si="105"/>
        <v>0</v>
      </c>
    </row>
    <row r="523" spans="1:11" ht="86.25" customHeight="1" x14ac:dyDescent="0.2">
      <c r="A523" s="19" t="s">
        <v>30</v>
      </c>
      <c r="B523" s="13" t="s">
        <v>225</v>
      </c>
      <c r="C523" s="13" t="s">
        <v>17</v>
      </c>
      <c r="D523" s="13" t="s">
        <v>18</v>
      </c>
      <c r="E523" s="13" t="s">
        <v>19</v>
      </c>
      <c r="F523" s="13" t="s">
        <v>31</v>
      </c>
      <c r="G523" s="20" t="s">
        <v>0</v>
      </c>
      <c r="H523" s="23">
        <v>1257163</v>
      </c>
      <c r="I523" s="23">
        <v>1257163</v>
      </c>
      <c r="J523" s="45">
        <f>J524</f>
        <v>913423.91</v>
      </c>
      <c r="K523" s="45">
        <f t="shared" si="105"/>
        <v>72.657555941433216</v>
      </c>
    </row>
    <row r="524" spans="1:11" ht="132" customHeight="1" x14ac:dyDescent="0.2">
      <c r="A524" s="19" t="s">
        <v>22</v>
      </c>
      <c r="B524" s="13" t="s">
        <v>225</v>
      </c>
      <c r="C524" s="13" t="s">
        <v>17</v>
      </c>
      <c r="D524" s="13" t="s">
        <v>18</v>
      </c>
      <c r="E524" s="13" t="s">
        <v>19</v>
      </c>
      <c r="F524" s="13" t="s">
        <v>31</v>
      </c>
      <c r="G524" s="13" t="s">
        <v>23</v>
      </c>
      <c r="H524" s="23">
        <v>1257163</v>
      </c>
      <c r="I524" s="23">
        <v>1257163</v>
      </c>
      <c r="J524" s="45">
        <f>J525</f>
        <v>913423.91</v>
      </c>
      <c r="K524" s="45">
        <f t="shared" si="105"/>
        <v>72.657555941433216</v>
      </c>
    </row>
    <row r="525" spans="1:11" ht="60" customHeight="1" x14ac:dyDescent="0.2">
      <c r="A525" s="19" t="s">
        <v>24</v>
      </c>
      <c r="B525" s="13" t="s">
        <v>225</v>
      </c>
      <c r="C525" s="13" t="s">
        <v>17</v>
      </c>
      <c r="D525" s="13" t="s">
        <v>18</v>
      </c>
      <c r="E525" s="13" t="s">
        <v>19</v>
      </c>
      <c r="F525" s="13" t="s">
        <v>31</v>
      </c>
      <c r="G525" s="13" t="s">
        <v>25</v>
      </c>
      <c r="H525" s="23">
        <v>1257163</v>
      </c>
      <c r="I525" s="69">
        <v>1257163</v>
      </c>
      <c r="J525" s="72">
        <v>913423.91</v>
      </c>
      <c r="K525" s="45">
        <f t="shared" si="105"/>
        <v>72.657555941433216</v>
      </c>
    </row>
    <row r="526" spans="1:11" s="65" customFormat="1" ht="60" customHeight="1" x14ac:dyDescent="0.2">
      <c r="A526" s="14" t="s">
        <v>167</v>
      </c>
      <c r="B526" s="15" t="s">
        <v>166</v>
      </c>
      <c r="C526" s="15" t="s">
        <v>17</v>
      </c>
      <c r="D526" s="15" t="s">
        <v>18</v>
      </c>
      <c r="E526" s="15" t="s">
        <v>168</v>
      </c>
      <c r="F526" s="13"/>
      <c r="G526" s="13"/>
      <c r="H526" s="22">
        <f>H527</f>
        <v>51415</v>
      </c>
      <c r="I526" s="22">
        <f t="shared" ref="I526:J528" si="110">I527</f>
        <v>51415</v>
      </c>
      <c r="J526" s="22">
        <f t="shared" si="110"/>
        <v>51415</v>
      </c>
      <c r="K526" s="46">
        <f t="shared" si="105"/>
        <v>100</v>
      </c>
    </row>
    <row r="527" spans="1:11" s="65" customFormat="1" ht="60" customHeight="1" x14ac:dyDescent="0.2">
      <c r="A527" s="19" t="s">
        <v>321</v>
      </c>
      <c r="B527" s="13" t="s">
        <v>225</v>
      </c>
      <c r="C527" s="13" t="s">
        <v>17</v>
      </c>
      <c r="D527" s="13" t="s">
        <v>18</v>
      </c>
      <c r="E527" s="13">
        <v>903</v>
      </c>
      <c r="F527" s="13">
        <v>55490</v>
      </c>
      <c r="G527" s="20"/>
      <c r="H527" s="23">
        <f>H528</f>
        <v>51415</v>
      </c>
      <c r="I527" s="23">
        <f t="shared" si="110"/>
        <v>51415</v>
      </c>
      <c r="J527" s="23">
        <f t="shared" si="110"/>
        <v>51415</v>
      </c>
      <c r="K527" s="45">
        <f t="shared" si="105"/>
        <v>100</v>
      </c>
    </row>
    <row r="528" spans="1:11" s="65" customFormat="1" ht="60" customHeight="1" x14ac:dyDescent="0.2">
      <c r="A528" s="19" t="s">
        <v>22</v>
      </c>
      <c r="B528" s="13" t="s">
        <v>225</v>
      </c>
      <c r="C528" s="13" t="s">
        <v>17</v>
      </c>
      <c r="D528" s="13" t="s">
        <v>18</v>
      </c>
      <c r="E528" s="13">
        <v>903</v>
      </c>
      <c r="F528" s="13">
        <v>55490</v>
      </c>
      <c r="G528" s="13">
        <v>100</v>
      </c>
      <c r="H528" s="23">
        <f>H529</f>
        <v>51415</v>
      </c>
      <c r="I528" s="23">
        <f t="shared" si="110"/>
        <v>51415</v>
      </c>
      <c r="J528" s="23">
        <f t="shared" si="110"/>
        <v>51415</v>
      </c>
      <c r="K528" s="45">
        <f t="shared" si="105"/>
        <v>100</v>
      </c>
    </row>
    <row r="529" spans="1:11" s="65" customFormat="1" ht="60" customHeight="1" x14ac:dyDescent="0.2">
      <c r="A529" s="19" t="s">
        <v>24</v>
      </c>
      <c r="B529" s="13" t="s">
        <v>225</v>
      </c>
      <c r="C529" s="13" t="s">
        <v>17</v>
      </c>
      <c r="D529" s="13" t="s">
        <v>18</v>
      </c>
      <c r="E529" s="13">
        <v>903</v>
      </c>
      <c r="F529" s="13">
        <v>55490</v>
      </c>
      <c r="G529" s="13">
        <v>120</v>
      </c>
      <c r="H529" s="23">
        <v>51415</v>
      </c>
      <c r="I529" s="45">
        <v>51415</v>
      </c>
      <c r="J529" s="45">
        <v>51415</v>
      </c>
      <c r="K529" s="45">
        <f t="shared" si="105"/>
        <v>100</v>
      </c>
    </row>
    <row r="530" spans="1:11" ht="93" customHeight="1" x14ac:dyDescent="0.2">
      <c r="A530" s="14" t="s">
        <v>279</v>
      </c>
      <c r="B530" s="15" t="s">
        <v>225</v>
      </c>
      <c r="C530" s="15" t="s">
        <v>17</v>
      </c>
      <c r="D530" s="15" t="s">
        <v>18</v>
      </c>
      <c r="E530" s="15" t="s">
        <v>32</v>
      </c>
      <c r="F530" s="18" t="s">
        <v>0</v>
      </c>
      <c r="G530" s="18" t="s">
        <v>0</v>
      </c>
      <c r="H530" s="22">
        <f>H531+H534</f>
        <v>1375813</v>
      </c>
      <c r="I530" s="70">
        <f t="shared" ref="I530:J530" si="111">I531+I534</f>
        <v>1375813</v>
      </c>
      <c r="J530" s="70">
        <f t="shared" si="111"/>
        <v>225813</v>
      </c>
      <c r="K530" s="46">
        <f t="shared" si="105"/>
        <v>16.413059042180876</v>
      </c>
    </row>
    <row r="531" spans="1:11" s="65" customFormat="1" ht="69.75" customHeight="1" x14ac:dyDescent="0.2">
      <c r="A531" s="19" t="s">
        <v>321</v>
      </c>
      <c r="B531" s="13" t="s">
        <v>225</v>
      </c>
      <c r="C531" s="13" t="s">
        <v>17</v>
      </c>
      <c r="D531" s="13" t="s">
        <v>18</v>
      </c>
      <c r="E531" s="13" t="s">
        <v>32</v>
      </c>
      <c r="F531" s="13">
        <v>55490</v>
      </c>
      <c r="G531" s="20"/>
      <c r="H531" s="23">
        <f>H532</f>
        <v>225813</v>
      </c>
      <c r="I531" s="23">
        <f t="shared" ref="I531:J532" si="112">I532</f>
        <v>225813</v>
      </c>
      <c r="J531" s="23">
        <f t="shared" si="112"/>
        <v>225813</v>
      </c>
      <c r="K531" s="45">
        <f t="shared" si="105"/>
        <v>100</v>
      </c>
    </row>
    <row r="532" spans="1:11" s="65" customFormat="1" ht="93" customHeight="1" x14ac:dyDescent="0.2">
      <c r="A532" s="19" t="s">
        <v>22</v>
      </c>
      <c r="B532" s="13" t="s">
        <v>225</v>
      </c>
      <c r="C532" s="13" t="s">
        <v>17</v>
      </c>
      <c r="D532" s="13" t="s">
        <v>18</v>
      </c>
      <c r="E532" s="13" t="s">
        <v>32</v>
      </c>
      <c r="F532" s="13">
        <v>55490</v>
      </c>
      <c r="G532" s="13">
        <v>100</v>
      </c>
      <c r="H532" s="23">
        <f>H533</f>
        <v>225813</v>
      </c>
      <c r="I532" s="23">
        <f t="shared" si="112"/>
        <v>225813</v>
      </c>
      <c r="J532" s="23">
        <f t="shared" si="112"/>
        <v>225813</v>
      </c>
      <c r="K532" s="45">
        <f t="shared" si="105"/>
        <v>100</v>
      </c>
    </row>
    <row r="533" spans="1:11" s="65" customFormat="1" ht="57.75" customHeight="1" x14ac:dyDescent="0.2">
      <c r="A533" s="19" t="s">
        <v>24</v>
      </c>
      <c r="B533" s="13" t="s">
        <v>225</v>
      </c>
      <c r="C533" s="13" t="s">
        <v>17</v>
      </c>
      <c r="D533" s="13" t="s">
        <v>18</v>
      </c>
      <c r="E533" s="13" t="s">
        <v>32</v>
      </c>
      <c r="F533" s="13">
        <v>55490</v>
      </c>
      <c r="G533" s="13">
        <v>120</v>
      </c>
      <c r="H533" s="23">
        <v>225813</v>
      </c>
      <c r="I533" s="23">
        <v>225813</v>
      </c>
      <c r="J533" s="45">
        <v>225813</v>
      </c>
      <c r="K533" s="45">
        <f t="shared" si="105"/>
        <v>100</v>
      </c>
    </row>
    <row r="534" spans="1:11" ht="31.5" x14ac:dyDescent="0.2">
      <c r="A534" s="19" t="s">
        <v>37</v>
      </c>
      <c r="B534" s="13" t="s">
        <v>225</v>
      </c>
      <c r="C534" s="13" t="s">
        <v>17</v>
      </c>
      <c r="D534" s="13" t="s">
        <v>18</v>
      </c>
      <c r="E534" s="13" t="s">
        <v>32</v>
      </c>
      <c r="F534" s="13" t="s">
        <v>38</v>
      </c>
      <c r="G534" s="20" t="s">
        <v>0</v>
      </c>
      <c r="H534" s="23">
        <f t="shared" ref="H534:J535" si="113">H535</f>
        <v>1150000</v>
      </c>
      <c r="I534" s="23">
        <f t="shared" si="113"/>
        <v>1150000</v>
      </c>
      <c r="J534" s="45">
        <f t="shared" si="113"/>
        <v>0</v>
      </c>
      <c r="K534" s="45">
        <f t="shared" si="105"/>
        <v>0</v>
      </c>
    </row>
    <row r="535" spans="1:11" ht="15.75" x14ac:dyDescent="0.2">
      <c r="A535" s="19" t="s">
        <v>33</v>
      </c>
      <c r="B535" s="13" t="s">
        <v>225</v>
      </c>
      <c r="C535" s="13" t="s">
        <v>17</v>
      </c>
      <c r="D535" s="13" t="s">
        <v>18</v>
      </c>
      <c r="E535" s="13" t="s">
        <v>32</v>
      </c>
      <c r="F535" s="13" t="s">
        <v>38</v>
      </c>
      <c r="G535" s="13" t="s">
        <v>34</v>
      </c>
      <c r="H535" s="23">
        <f t="shared" si="113"/>
        <v>1150000</v>
      </c>
      <c r="I535" s="23">
        <f t="shared" si="113"/>
        <v>1150000</v>
      </c>
      <c r="J535" s="45">
        <f t="shared" si="113"/>
        <v>0</v>
      </c>
      <c r="K535" s="45">
        <f t="shared" si="105"/>
        <v>0</v>
      </c>
    </row>
    <row r="536" spans="1:11" ht="15.75" x14ac:dyDescent="0.2">
      <c r="A536" s="19" t="s">
        <v>35</v>
      </c>
      <c r="B536" s="13" t="s">
        <v>225</v>
      </c>
      <c r="C536" s="13" t="s">
        <v>17</v>
      </c>
      <c r="D536" s="13" t="s">
        <v>18</v>
      </c>
      <c r="E536" s="13" t="s">
        <v>32</v>
      </c>
      <c r="F536" s="13" t="s">
        <v>38</v>
      </c>
      <c r="G536" s="13" t="s">
        <v>36</v>
      </c>
      <c r="H536" s="69">
        <v>1150000</v>
      </c>
      <c r="I536" s="69">
        <v>1150000</v>
      </c>
      <c r="J536" s="45">
        <v>0</v>
      </c>
      <c r="K536" s="45">
        <f t="shared" si="105"/>
        <v>0</v>
      </c>
    </row>
    <row r="537" spans="1:11" s="65" customFormat="1" ht="110.25" x14ac:dyDescent="0.2">
      <c r="A537" s="14" t="s">
        <v>281</v>
      </c>
      <c r="B537" s="15" t="s">
        <v>219</v>
      </c>
      <c r="C537" s="15" t="s">
        <v>17</v>
      </c>
      <c r="D537" s="47" t="s">
        <v>18</v>
      </c>
      <c r="E537" s="15" t="s">
        <v>220</v>
      </c>
      <c r="F537" s="13"/>
      <c r="G537" s="67"/>
      <c r="H537" s="46">
        <f>H538</f>
        <v>56572</v>
      </c>
      <c r="I537" s="46">
        <f t="shared" ref="I537:J539" si="114">I538</f>
        <v>56572</v>
      </c>
      <c r="J537" s="46">
        <f t="shared" si="114"/>
        <v>50785.08</v>
      </c>
      <c r="K537" s="46">
        <f t="shared" si="105"/>
        <v>89.770699285865803</v>
      </c>
    </row>
    <row r="538" spans="1:11" s="65" customFormat="1" ht="63" x14ac:dyDescent="0.2">
      <c r="A538" s="19" t="s">
        <v>321</v>
      </c>
      <c r="B538" s="13" t="s">
        <v>225</v>
      </c>
      <c r="C538" s="13" t="s">
        <v>17</v>
      </c>
      <c r="D538" s="13" t="s">
        <v>18</v>
      </c>
      <c r="E538" s="13">
        <v>905</v>
      </c>
      <c r="F538" s="13">
        <v>55490</v>
      </c>
      <c r="G538" s="68"/>
      <c r="H538" s="45">
        <f>H539</f>
        <v>56572</v>
      </c>
      <c r="I538" s="45">
        <f t="shared" si="114"/>
        <v>56572</v>
      </c>
      <c r="J538" s="45">
        <f t="shared" si="114"/>
        <v>50785.08</v>
      </c>
      <c r="K538" s="45">
        <f t="shared" si="105"/>
        <v>89.770699285865803</v>
      </c>
    </row>
    <row r="539" spans="1:11" s="65" customFormat="1" ht="126" x14ac:dyDescent="0.2">
      <c r="A539" s="19" t="s">
        <v>22</v>
      </c>
      <c r="B539" s="13" t="s">
        <v>225</v>
      </c>
      <c r="C539" s="13" t="s">
        <v>17</v>
      </c>
      <c r="D539" s="13" t="s">
        <v>18</v>
      </c>
      <c r="E539" s="13">
        <v>905</v>
      </c>
      <c r="F539" s="13">
        <v>55490</v>
      </c>
      <c r="G539" s="67">
        <v>100</v>
      </c>
      <c r="H539" s="45">
        <f>H540</f>
        <v>56572</v>
      </c>
      <c r="I539" s="45">
        <f t="shared" si="114"/>
        <v>56572</v>
      </c>
      <c r="J539" s="45">
        <f t="shared" si="114"/>
        <v>50785.08</v>
      </c>
      <c r="K539" s="45">
        <f t="shared" si="105"/>
        <v>89.770699285865803</v>
      </c>
    </row>
    <row r="540" spans="1:11" s="65" customFormat="1" ht="47.25" x14ac:dyDescent="0.2">
      <c r="A540" s="19" t="s">
        <v>24</v>
      </c>
      <c r="B540" s="13" t="s">
        <v>225</v>
      </c>
      <c r="C540" s="13" t="s">
        <v>17</v>
      </c>
      <c r="D540" s="13" t="s">
        <v>18</v>
      </c>
      <c r="E540" s="13">
        <v>905</v>
      </c>
      <c r="F540" s="13">
        <v>55490</v>
      </c>
      <c r="G540" s="67">
        <v>120</v>
      </c>
      <c r="H540" s="45">
        <v>56572</v>
      </c>
      <c r="I540" s="45">
        <v>56572</v>
      </c>
      <c r="J540" s="45">
        <v>50785.08</v>
      </c>
      <c r="K540" s="45">
        <f t="shared" si="105"/>
        <v>89.770699285865803</v>
      </c>
    </row>
    <row r="541" spans="1:11" s="65" customFormat="1" ht="110.25" x14ac:dyDescent="0.2">
      <c r="A541" s="14" t="s">
        <v>283</v>
      </c>
      <c r="B541" s="15" t="s">
        <v>246</v>
      </c>
      <c r="C541" s="15" t="s">
        <v>17</v>
      </c>
      <c r="D541" s="15" t="s">
        <v>18</v>
      </c>
      <c r="E541" s="15" t="s">
        <v>39</v>
      </c>
      <c r="F541" s="13"/>
      <c r="G541" s="67"/>
      <c r="H541" s="46">
        <f t="shared" ref="H541:J543" si="115">H542</f>
        <v>51415</v>
      </c>
      <c r="I541" s="46">
        <f t="shared" si="115"/>
        <v>51415</v>
      </c>
      <c r="J541" s="46">
        <f t="shared" si="115"/>
        <v>51415</v>
      </c>
      <c r="K541" s="46">
        <f t="shared" si="105"/>
        <v>100</v>
      </c>
    </row>
    <row r="542" spans="1:11" s="65" customFormat="1" ht="63" x14ac:dyDescent="0.2">
      <c r="A542" s="19" t="s">
        <v>321</v>
      </c>
      <c r="B542" s="13" t="s">
        <v>225</v>
      </c>
      <c r="C542" s="13" t="s">
        <v>17</v>
      </c>
      <c r="D542" s="13" t="s">
        <v>18</v>
      </c>
      <c r="E542" s="13">
        <v>906</v>
      </c>
      <c r="F542" s="13">
        <v>55490</v>
      </c>
      <c r="G542" s="68"/>
      <c r="H542" s="45">
        <f t="shared" si="115"/>
        <v>51415</v>
      </c>
      <c r="I542" s="45">
        <f t="shared" si="115"/>
        <v>51415</v>
      </c>
      <c r="J542" s="45">
        <f t="shared" si="115"/>
        <v>51415</v>
      </c>
      <c r="K542" s="45">
        <f t="shared" si="105"/>
        <v>100</v>
      </c>
    </row>
    <row r="543" spans="1:11" s="65" customFormat="1" ht="126" x14ac:dyDescent="0.2">
      <c r="A543" s="19" t="s">
        <v>22</v>
      </c>
      <c r="B543" s="13" t="s">
        <v>225</v>
      </c>
      <c r="C543" s="13" t="s">
        <v>17</v>
      </c>
      <c r="D543" s="13" t="s">
        <v>18</v>
      </c>
      <c r="E543" s="13">
        <v>906</v>
      </c>
      <c r="F543" s="13">
        <v>55490</v>
      </c>
      <c r="G543" s="67">
        <v>100</v>
      </c>
      <c r="H543" s="45">
        <f t="shared" si="115"/>
        <v>51415</v>
      </c>
      <c r="I543" s="45">
        <f t="shared" si="115"/>
        <v>51415</v>
      </c>
      <c r="J543" s="45">
        <f t="shared" si="115"/>
        <v>51415</v>
      </c>
      <c r="K543" s="45">
        <f t="shared" si="105"/>
        <v>100</v>
      </c>
    </row>
    <row r="544" spans="1:11" s="65" customFormat="1" ht="47.25" x14ac:dyDescent="0.2">
      <c r="A544" s="19" t="s">
        <v>24</v>
      </c>
      <c r="B544" s="13" t="s">
        <v>225</v>
      </c>
      <c r="C544" s="13" t="s">
        <v>17</v>
      </c>
      <c r="D544" s="13" t="s">
        <v>18</v>
      </c>
      <c r="E544" s="13">
        <v>906</v>
      </c>
      <c r="F544" s="13">
        <v>55490</v>
      </c>
      <c r="G544" s="67">
        <v>120</v>
      </c>
      <c r="H544" s="45">
        <v>51415</v>
      </c>
      <c r="I544" s="73">
        <v>51415</v>
      </c>
      <c r="J544" s="45">
        <v>51415</v>
      </c>
      <c r="K544" s="45">
        <f t="shared" si="105"/>
        <v>100</v>
      </c>
    </row>
    <row r="545" spans="1:11" ht="47.25" x14ac:dyDescent="0.2">
      <c r="A545" s="14" t="s">
        <v>226</v>
      </c>
      <c r="B545" s="15" t="s">
        <v>225</v>
      </c>
      <c r="C545" s="15" t="s">
        <v>17</v>
      </c>
      <c r="D545" s="15" t="s">
        <v>18</v>
      </c>
      <c r="E545" s="15" t="s">
        <v>71</v>
      </c>
      <c r="F545" s="18" t="s">
        <v>0</v>
      </c>
      <c r="G545" s="18" t="s">
        <v>0</v>
      </c>
      <c r="H545" s="70">
        <v>2612366</v>
      </c>
      <c r="I545" s="71">
        <f>I546+I549+I554</f>
        <v>2612366</v>
      </c>
      <c r="J545" s="46">
        <f>J546+J549+J554</f>
        <v>1567307.6800000002</v>
      </c>
      <c r="K545" s="46">
        <f t="shared" si="105"/>
        <v>59.995715761114646</v>
      </c>
    </row>
    <row r="546" spans="1:11" ht="31.5" x14ac:dyDescent="0.2">
      <c r="A546" s="19" t="s">
        <v>72</v>
      </c>
      <c r="B546" s="13" t="s">
        <v>225</v>
      </c>
      <c r="C546" s="13" t="s">
        <v>17</v>
      </c>
      <c r="D546" s="13" t="s">
        <v>18</v>
      </c>
      <c r="E546" s="13" t="s">
        <v>71</v>
      </c>
      <c r="F546" s="13" t="s">
        <v>73</v>
      </c>
      <c r="G546" s="20" t="s">
        <v>0</v>
      </c>
      <c r="H546" s="23">
        <v>1774379</v>
      </c>
      <c r="I546" s="45">
        <f>I547</f>
        <v>1774379</v>
      </c>
      <c r="J546" s="45">
        <f>J547</f>
        <v>1216651.04</v>
      </c>
      <c r="K546" s="45">
        <f t="shared" si="105"/>
        <v>68.567709604317912</v>
      </c>
    </row>
    <row r="547" spans="1:11" ht="126" x14ac:dyDescent="0.2">
      <c r="A547" s="19" t="s">
        <v>22</v>
      </c>
      <c r="B547" s="13" t="s">
        <v>225</v>
      </c>
      <c r="C547" s="13" t="s">
        <v>17</v>
      </c>
      <c r="D547" s="13" t="s">
        <v>18</v>
      </c>
      <c r="E547" s="13" t="s">
        <v>71</v>
      </c>
      <c r="F547" s="13" t="s">
        <v>73</v>
      </c>
      <c r="G547" s="13" t="s">
        <v>23</v>
      </c>
      <c r="H547" s="23">
        <v>1774379</v>
      </c>
      <c r="I547" s="45">
        <f>I548</f>
        <v>1774379</v>
      </c>
      <c r="J547" s="45">
        <f>J548</f>
        <v>1216651.04</v>
      </c>
      <c r="K547" s="45">
        <f t="shared" si="105"/>
        <v>68.567709604317912</v>
      </c>
    </row>
    <row r="548" spans="1:11" ht="47.25" x14ac:dyDescent="0.2">
      <c r="A548" s="19" t="s">
        <v>24</v>
      </c>
      <c r="B548" s="13" t="s">
        <v>225</v>
      </c>
      <c r="C548" s="13" t="s">
        <v>17</v>
      </c>
      <c r="D548" s="13" t="s">
        <v>18</v>
      </c>
      <c r="E548" s="13" t="s">
        <v>71</v>
      </c>
      <c r="F548" s="13" t="s">
        <v>73</v>
      </c>
      <c r="G548" s="13" t="s">
        <v>25</v>
      </c>
      <c r="H548" s="23">
        <v>1774379</v>
      </c>
      <c r="I548" s="45">
        <v>1774379</v>
      </c>
      <c r="J548" s="45">
        <v>1216651.04</v>
      </c>
      <c r="K548" s="45">
        <f t="shared" si="105"/>
        <v>68.567709604317912</v>
      </c>
    </row>
    <row r="549" spans="1:11" ht="47.25" x14ac:dyDescent="0.2">
      <c r="A549" s="19" t="s">
        <v>20</v>
      </c>
      <c r="B549" s="13" t="s">
        <v>225</v>
      </c>
      <c r="C549" s="13" t="s">
        <v>17</v>
      </c>
      <c r="D549" s="13" t="s">
        <v>18</v>
      </c>
      <c r="E549" s="13" t="s">
        <v>71</v>
      </c>
      <c r="F549" s="13" t="s">
        <v>21</v>
      </c>
      <c r="G549" s="20" t="s">
        <v>0</v>
      </c>
      <c r="H549" s="23">
        <v>687987</v>
      </c>
      <c r="I549" s="45">
        <f>I550+I553</f>
        <v>687987</v>
      </c>
      <c r="J549" s="45">
        <f>J550+J552</f>
        <v>350656.64</v>
      </c>
      <c r="K549" s="45">
        <f t="shared" si="105"/>
        <v>50.968497951269434</v>
      </c>
    </row>
    <row r="550" spans="1:11" ht="126" x14ac:dyDescent="0.2">
      <c r="A550" s="19" t="s">
        <v>22</v>
      </c>
      <c r="B550" s="13" t="s">
        <v>225</v>
      </c>
      <c r="C550" s="13" t="s">
        <v>17</v>
      </c>
      <c r="D550" s="13" t="s">
        <v>18</v>
      </c>
      <c r="E550" s="13" t="s">
        <v>71</v>
      </c>
      <c r="F550" s="13" t="s">
        <v>21</v>
      </c>
      <c r="G550" s="13" t="s">
        <v>23</v>
      </c>
      <c r="H550" s="23">
        <v>470427</v>
      </c>
      <c r="I550" s="45">
        <f>I551</f>
        <v>470427</v>
      </c>
      <c r="J550" s="45">
        <f>J551</f>
        <v>346706.64</v>
      </c>
      <c r="K550" s="45">
        <f t="shared" si="105"/>
        <v>73.700412603868401</v>
      </c>
    </row>
    <row r="551" spans="1:11" ht="47.25" x14ac:dyDescent="0.2">
      <c r="A551" s="19" t="s">
        <v>24</v>
      </c>
      <c r="B551" s="13" t="s">
        <v>225</v>
      </c>
      <c r="C551" s="13" t="s">
        <v>17</v>
      </c>
      <c r="D551" s="13" t="s">
        <v>18</v>
      </c>
      <c r="E551" s="13" t="s">
        <v>71</v>
      </c>
      <c r="F551" s="13" t="s">
        <v>21</v>
      </c>
      <c r="G551" s="13" t="s">
        <v>25</v>
      </c>
      <c r="H551" s="23">
        <v>470427</v>
      </c>
      <c r="I551" s="45">
        <v>470427</v>
      </c>
      <c r="J551" s="45">
        <v>346706.64</v>
      </c>
      <c r="K551" s="45">
        <f t="shared" si="105"/>
        <v>73.700412603868401</v>
      </c>
    </row>
    <row r="552" spans="1:11" ht="47.25" x14ac:dyDescent="0.2">
      <c r="A552" s="19" t="s">
        <v>26</v>
      </c>
      <c r="B552" s="13" t="s">
        <v>225</v>
      </c>
      <c r="C552" s="13" t="s">
        <v>17</v>
      </c>
      <c r="D552" s="13" t="s">
        <v>18</v>
      </c>
      <c r="E552" s="13" t="s">
        <v>71</v>
      </c>
      <c r="F552" s="13" t="s">
        <v>21</v>
      </c>
      <c r="G552" s="13" t="s">
        <v>27</v>
      </c>
      <c r="H552" s="23">
        <v>217560</v>
      </c>
      <c r="I552" s="45">
        <f>I553</f>
        <v>217560</v>
      </c>
      <c r="J552" s="45">
        <f>J553</f>
        <v>3950</v>
      </c>
      <c r="K552" s="45">
        <f t="shared" si="105"/>
        <v>1.8155911013053871</v>
      </c>
    </row>
    <row r="553" spans="1:11" ht="63" x14ac:dyDescent="0.2">
      <c r="A553" s="19" t="s">
        <v>28</v>
      </c>
      <c r="B553" s="13" t="s">
        <v>225</v>
      </c>
      <c r="C553" s="13" t="s">
        <v>17</v>
      </c>
      <c r="D553" s="13" t="s">
        <v>18</v>
      </c>
      <c r="E553" s="13" t="s">
        <v>71</v>
      </c>
      <c r="F553" s="13" t="s">
        <v>21</v>
      </c>
      <c r="G553" s="13" t="s">
        <v>29</v>
      </c>
      <c r="H553" s="23">
        <v>217560</v>
      </c>
      <c r="I553" s="45">
        <v>217560</v>
      </c>
      <c r="J553" s="45">
        <v>3950</v>
      </c>
      <c r="K553" s="45">
        <f t="shared" si="105"/>
        <v>1.8155911013053871</v>
      </c>
    </row>
    <row r="554" spans="1:11" ht="47.25" x14ac:dyDescent="0.2">
      <c r="A554" s="19" t="s">
        <v>261</v>
      </c>
      <c r="B554" s="13" t="s">
        <v>225</v>
      </c>
      <c r="C554" s="13" t="s">
        <v>17</v>
      </c>
      <c r="D554" s="13" t="s">
        <v>18</v>
      </c>
      <c r="E554" s="13" t="s">
        <v>71</v>
      </c>
      <c r="F554" s="13" t="s">
        <v>263</v>
      </c>
      <c r="G554" s="20" t="s">
        <v>0</v>
      </c>
      <c r="H554" s="23">
        <v>150000</v>
      </c>
      <c r="I554" s="23">
        <v>150000</v>
      </c>
      <c r="J554" s="45">
        <f>J555</f>
        <v>0</v>
      </c>
      <c r="K554" s="45">
        <f t="shared" si="105"/>
        <v>0</v>
      </c>
    </row>
    <row r="555" spans="1:11" ht="47.25" x14ac:dyDescent="0.2">
      <c r="A555" s="19" t="s">
        <v>26</v>
      </c>
      <c r="B555" s="13" t="s">
        <v>225</v>
      </c>
      <c r="C555" s="13" t="s">
        <v>17</v>
      </c>
      <c r="D555" s="13" t="s">
        <v>18</v>
      </c>
      <c r="E555" s="13" t="s">
        <v>71</v>
      </c>
      <c r="F555" s="13" t="s">
        <v>263</v>
      </c>
      <c r="G555" s="13" t="s">
        <v>27</v>
      </c>
      <c r="H555" s="23">
        <v>150000</v>
      </c>
      <c r="I555" s="23">
        <v>150000</v>
      </c>
      <c r="J555" s="45">
        <f>J556</f>
        <v>0</v>
      </c>
      <c r="K555" s="45">
        <f t="shared" si="105"/>
        <v>0</v>
      </c>
    </row>
    <row r="556" spans="1:11" ht="63" x14ac:dyDescent="0.2">
      <c r="A556" s="19" t="s">
        <v>28</v>
      </c>
      <c r="B556" s="13" t="s">
        <v>225</v>
      </c>
      <c r="C556" s="13" t="s">
        <v>17</v>
      </c>
      <c r="D556" s="13" t="s">
        <v>18</v>
      </c>
      <c r="E556" s="13" t="s">
        <v>71</v>
      </c>
      <c r="F556" s="13" t="s">
        <v>263</v>
      </c>
      <c r="G556" s="13" t="s">
        <v>29</v>
      </c>
      <c r="H556" s="23">
        <v>150000</v>
      </c>
      <c r="I556" s="23">
        <v>150000</v>
      </c>
      <c r="J556" s="45">
        <v>0</v>
      </c>
      <c r="K556" s="45">
        <f t="shared" si="105"/>
        <v>0</v>
      </c>
    </row>
    <row r="557" spans="1:11" ht="19.5" customHeight="1" x14ac:dyDescent="0.2">
      <c r="A557" s="74" t="s">
        <v>221</v>
      </c>
      <c r="B557" s="74"/>
      <c r="C557" s="74"/>
      <c r="D557" s="74"/>
      <c r="E557" s="74"/>
      <c r="F557" s="74"/>
      <c r="G557" s="74"/>
      <c r="H557" s="22">
        <f>H9+H262+H402+H410+H428+H512</f>
        <v>1100759145.1499999</v>
      </c>
      <c r="I557" s="22">
        <f>I9+I262+I402+I410+I428+I512</f>
        <v>1104779536.96</v>
      </c>
      <c r="J557" s="22">
        <f>J9+J262+J402+J410+J428+J512</f>
        <v>753356223.5399996</v>
      </c>
      <c r="K557" s="46">
        <f t="shared" si="105"/>
        <v>68.190638795953348</v>
      </c>
    </row>
    <row r="583" spans="1:1" ht="15.75" x14ac:dyDescent="0.2">
      <c r="A583" s="6"/>
    </row>
  </sheetData>
  <mergeCells count="7">
    <mergeCell ref="A557:G557"/>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2022-11-03T08:55:46Z</dcterms:modified>
</cp:coreProperties>
</file>