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5EDC~1\10AAD~1\231220~1.202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доходы'!$A$10:$E$119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доходы'!$A$1:$E$136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129" i="5" l="1"/>
  <c r="C126" i="5"/>
  <c r="C122" i="5"/>
  <c r="C121" i="5" l="1"/>
  <c r="C117" i="5"/>
  <c r="C116" i="5" s="1"/>
  <c r="C82" i="5"/>
  <c r="C78" i="5"/>
  <c r="C77" i="5" s="1"/>
  <c r="C12" i="5"/>
  <c r="D43" i="5" l="1"/>
  <c r="E43" i="5"/>
  <c r="C43" i="5"/>
  <c r="C35" i="5"/>
  <c r="C22" i="5"/>
  <c r="C20" i="5"/>
  <c r="C24" i="5"/>
  <c r="C26" i="5"/>
  <c r="C19" i="5" l="1"/>
  <c r="C18" i="5"/>
  <c r="E130" i="5"/>
  <c r="E128" i="5"/>
  <c r="E123" i="5"/>
  <c r="E122" i="5" s="1"/>
  <c r="E121" i="5" s="1"/>
  <c r="E120" i="5" s="1"/>
  <c r="D130" i="5"/>
  <c r="D128" i="5"/>
  <c r="D123" i="5"/>
  <c r="D122" i="5" s="1"/>
  <c r="D121" i="5" s="1"/>
  <c r="D120" i="5" s="1"/>
  <c r="D127" i="5" l="1"/>
  <c r="C120" i="5"/>
  <c r="E127" i="5"/>
  <c r="E116" i="5" l="1"/>
  <c r="D116" i="5"/>
  <c r="C51" i="5"/>
  <c r="C32" i="5"/>
  <c r="E118" i="5" l="1"/>
  <c r="E113" i="5"/>
  <c r="E111" i="5"/>
  <c r="E109" i="5"/>
  <c r="E107" i="5"/>
  <c r="E105" i="5"/>
  <c r="E103" i="5"/>
  <c r="E101" i="5"/>
  <c r="E99" i="5"/>
  <c r="E97" i="5"/>
  <c r="E95" i="5"/>
  <c r="E93" i="5"/>
  <c r="E91" i="5"/>
  <c r="E89" i="5"/>
  <c r="D118" i="5"/>
  <c r="D113" i="5"/>
  <c r="D111" i="5"/>
  <c r="D109" i="5"/>
  <c r="D107" i="5"/>
  <c r="D105" i="5"/>
  <c r="D103" i="5"/>
  <c r="D101" i="5"/>
  <c r="D99" i="5"/>
  <c r="D97" i="5"/>
  <c r="D95" i="5"/>
  <c r="D93" i="5"/>
  <c r="D91" i="5"/>
  <c r="D89" i="5"/>
  <c r="C113" i="5"/>
  <c r="C111" i="5"/>
  <c r="C109" i="5"/>
  <c r="C107" i="5"/>
  <c r="C105" i="5"/>
  <c r="C103" i="5"/>
  <c r="C101" i="5"/>
  <c r="C99" i="5"/>
  <c r="C97" i="5"/>
  <c r="C95" i="5"/>
  <c r="C93" i="5"/>
  <c r="C91" i="5"/>
  <c r="C89" i="5"/>
  <c r="E85" i="5"/>
  <c r="E84" i="5" s="1"/>
  <c r="E80" i="5"/>
  <c r="D80" i="5"/>
  <c r="D85" i="5"/>
  <c r="D84" i="5" s="1"/>
  <c r="C85" i="5"/>
  <c r="C84" i="5" s="1"/>
  <c r="C80" i="5"/>
  <c r="E74" i="5"/>
  <c r="E72" i="5"/>
  <c r="D74" i="5"/>
  <c r="D72" i="5"/>
  <c r="C74" i="5"/>
  <c r="C72" i="5"/>
  <c r="E67" i="5"/>
  <c r="E64" i="5" s="1"/>
  <c r="E63" i="5" s="1"/>
  <c r="D67" i="5"/>
  <c r="D64" i="5" s="1"/>
  <c r="D63" i="5" s="1"/>
  <c r="C67" i="5"/>
  <c r="C64" i="5" s="1"/>
  <c r="C88" i="5" l="1"/>
  <c r="C87" i="5" s="1"/>
  <c r="C76" i="5"/>
  <c r="C71" i="5"/>
  <c r="C70" i="5" s="1"/>
  <c r="E76" i="5"/>
  <c r="D76" i="5"/>
  <c r="E71" i="5"/>
  <c r="E70" i="5" s="1"/>
  <c r="D71" i="5"/>
  <c r="D70" i="5" s="1"/>
  <c r="E88" i="5"/>
  <c r="E87" i="5" s="1"/>
  <c r="D88" i="5"/>
  <c r="D87" i="5" s="1"/>
  <c r="C63" i="5"/>
  <c r="E61" i="5"/>
  <c r="E60" i="5" s="1"/>
  <c r="D61" i="5"/>
  <c r="D60" i="5" s="1"/>
  <c r="C61" i="5"/>
  <c r="C60" i="5" s="1"/>
  <c r="E58" i="5"/>
  <c r="E57" i="5" s="1"/>
  <c r="E55" i="5"/>
  <c r="E53" i="5"/>
  <c r="D58" i="5"/>
  <c r="D57" i="5" s="1"/>
  <c r="D55" i="5"/>
  <c r="D53" i="5"/>
  <c r="C57" i="5"/>
  <c r="C55" i="5"/>
  <c r="C53" i="5"/>
  <c r="E48" i="5"/>
  <c r="E46" i="5"/>
  <c r="D48" i="5"/>
  <c r="D46" i="5"/>
  <c r="C48" i="5"/>
  <c r="C46" i="5"/>
  <c r="E41" i="5"/>
  <c r="E40" i="5" s="1"/>
  <c r="E38" i="5"/>
  <c r="D41" i="5"/>
  <c r="D40" i="5" s="1"/>
  <c r="D38" i="5"/>
  <c r="E28" i="5"/>
  <c r="D28" i="5"/>
  <c r="E12" i="5"/>
  <c r="D12" i="5"/>
  <c r="E50" i="5" l="1"/>
  <c r="D50" i="5"/>
  <c r="C45" i="5"/>
  <c r="C50" i="5"/>
  <c r="D45" i="5"/>
  <c r="E45" i="5"/>
  <c r="E37" i="5"/>
  <c r="C29" i="5"/>
  <c r="C28" i="5" s="1"/>
  <c r="D37" i="5"/>
  <c r="D11" i="5"/>
  <c r="E11" i="5"/>
  <c r="C41" i="5" l="1"/>
  <c r="C40" i="5" l="1"/>
  <c r="C38" i="5" l="1"/>
  <c r="C37" i="5" s="1"/>
  <c r="C11" i="5" s="1"/>
  <c r="C133" i="5" s="1"/>
  <c r="F69" i="4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<sst xmlns="http://schemas.openxmlformats.org/spreadsheetml/2006/main" count="809" uniqueCount="565">
  <si>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</si>
  <si>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</si>
  <si>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</si>
  <si>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</si>
  <si>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</si>
  <si>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</si>
  <si>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</si>
  <si>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</si>
  <si>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</si>
  <si>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</si>
  <si>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</si>
  <si>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</si>
  <si>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</si>
  <si>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</si>
  <si>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</si>
  <si>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</si>
  <si>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</si>
  <si>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</si>
  <si>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</si>
  <si>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</si>
  <si>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</si>
  <si>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</si>
  <si>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</si>
  <si>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</si>
  <si>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</si>
  <si>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</si>
  <si>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</si>
  <si>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</si>
  <si>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</si>
  <si>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</si>
  <si>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</si>
  <si>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</si>
  <si>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</si>
  <si>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</si>
  <si>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</si>
  <si>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</si>
  <si>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</si>
  <si>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</si>
  <si>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</si>
  <si>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</si>
  <si>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</si>
  <si>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</si>
  <si>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</si>
  <si>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</si>
  <si>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</si>
  <si>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</si>
  <si>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</si>
  <si>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</si>
  <si>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</si>
  <si>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</si>
  <si>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</si>
  <si>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</si>
  <si>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</si>
  <si>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</si>
  <si>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</si>
  <si>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</si>
  <si>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</si>
  <si>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</si>
  <si>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</si>
  <si>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</si>
  <si>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</si>
  <si>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</si>
  <si>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</si>
  <si>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</si>
  <si>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</si>
  <si>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</si>
  <si>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</si>
  <si>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</si>
  <si>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</si>
  <si>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</si>
  <si>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</si>
  <si>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</si>
  <si>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</si>
  <si>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</si>
  <si>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</si>
  <si>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</si>
  <si>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</si>
  <si>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</si>
  <si>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</si>
  <si>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</si>
  <si>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</si>
  <si>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</si>
  <si>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</si>
  <si>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</si>
  <si>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</si>
  <si>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</si>
  <si>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</si>
  <si>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</si>
  <si>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</si>
  <si>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</si>
  <si>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</si>
  <si>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</si>
  <si>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</si>
  <si>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</si>
  <si>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</si>
  <si>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</si>
  <si>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</si>
  <si>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</si>
  <si>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</si>
  <si>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</si>
  <si>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</si>
  <si>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</si>
  <si>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</si>
  <si>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</si>
  <si>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</si>
  <si>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</si>
  <si>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</si>
  <si>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</si>
  <si>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</si>
  <si>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</si>
  <si>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</si>
  <si>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</si>
  <si>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</si>
  <si>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</si>
  <si>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</si>
  <si>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</si>
  <si>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</si>
  <si>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</si>
  <si>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</si>
  <si>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</si>
  <si>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</si>
  <si>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</si>
  <si>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</si>
  <si>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</si>
  <si>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</si>
  <si>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</si>
  <si>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</si>
  <si>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</si>
  <si>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</si>
  <si>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</si>
  <si>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</si>
  <si>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</si>
  <si>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</si>
  <si>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</si>
  <si>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</si>
  <si>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</si>
  <si>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</si>
  <si>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</si>
  <si>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</si>
  <si>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</si>
  <si>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</si>
  <si>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</si>
  <si>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</si>
  <si>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</si>
  <si>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</si>
  <si>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</si>
  <si>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</si>
  <si>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</si>
  <si>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</si>
  <si>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</si>
  <si>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</si>
  <si>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</si>
  <si>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</si>
  <si>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</si>
  <si>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</si>
  <si>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</si>
  <si>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</si>
  <si>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</si>
  <si>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</si>
  <si>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</si>
  <si>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</si>
  <si>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</si>
  <si>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</si>
  <si>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</si>
  <si>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</si>
  <si>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</si>
  <si>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</si>
  <si>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</si>
  <si>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</si>
  <si>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</si>
  <si>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</si>
  <si>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</si>
  <si>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</si>
  <si>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</si>
  <si>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</si>
  <si>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</si>
  <si>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</si>
  <si>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</si>
  <si>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</si>
  <si>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</si>
  <si>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</si>
  <si>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</si>
  <si>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</si>
  <si>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</si>
  <si>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</si>
  <si>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</si>
  <si>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</si>
  <si>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</si>
  <si>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</si>
  <si>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</si>
  <si>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</si>
  <si>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</si>
  <si>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</si>
  <si>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</si>
  <si>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</si>
  <si>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</si>
  <si>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</si>
  <si>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</si>
  <si>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</si>
  <si>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</si>
  <si>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</si>
  <si>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</si>
  <si>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</si>
  <si>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</si>
  <si>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</si>
  <si>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</si>
  <si>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</si>
  <si>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</si>
  <si>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</si>
  <si>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</si>
  <si>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</si>
  <si>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</si>
  <si>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</si>
  <si>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</si>
  <si>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</si>
  <si>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</si>
  <si>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</si>
  <si>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</si>
  <si>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</si>
  <si>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</si>
  <si>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</si>
  <si>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</si>
  <si>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</si>
  <si>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</si>
  <si>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</si>
  <si>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</si>
  <si>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</si>
  <si>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</si>
  <si>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</si>
  <si>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</si>
  <si>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</si>
  <si>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</si>
  <si>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</si>
  <si>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</si>
  <si>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</si>
  <si>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</si>
  <si>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</si>
  <si>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</si>
  <si>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</si>
  <si>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</si>
  <si>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</si>
  <si>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</si>
  <si>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</si>
  <si>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</si>
  <si>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</si>
  <si>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</si>
  <si>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</si>
  <si>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</si>
  <si>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</si>
  <si>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</si>
  <si>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</si>
  <si>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</si>
  <si>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</si>
  <si>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</si>
  <si>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</si>
  <si>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</si>
  <si>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</si>
  <si>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</si>
  <si>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</si>
  <si>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</si>
  <si>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</si>
  <si>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</si>
  <si>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</si>
  <si>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</si>
  <si>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</si>
  <si>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</si>
  <si>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</si>
  <si>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</si>
  <si>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</si>
  <si>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</si>
  <si>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</si>
  <si>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</si>
  <si>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</si>
  <si>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</si>
  <si>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</si>
  <si>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</si>
  <si>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</si>
  <si>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</si>
  <si>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</si>
  <si>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</si>
  <si>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</si>
  <si>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</si>
  <si>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</si>
  <si>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</si>
  <si>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</si>
  <si>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</si>
  <si>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</si>
  <si>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</si>
  <si>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</si>
  <si>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</si>
  <si>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</si>
  <si>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</si>
  <si>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</si>
  <si>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</si>
  <si>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</si>
  <si>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</si>
  <si>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</si>
  <si>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</si>
  <si>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</si>
  <si>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</si>
  <si>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</si>
  <si>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</si>
  <si>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</si>
  <si>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</si>
  <si>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</si>
  <si>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</si>
  <si>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</si>
  <si>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</si>
  <si>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</si>
  <si>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</si>
  <si>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</si>
  <si>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</si>
  <si>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</si>
  <si>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</si>
  <si>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</si>
  <si>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</si>
  <si>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</si>
  <si>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1 00 00000 00 0000 000</t>
  </si>
  <si>
    <t>НАЛОГОВЫЕ И НЕНАЛОГОВЫЕ ДОХОДЫ</t>
  </si>
  <si>
    <t>Код бюджетной классификации</t>
  </si>
  <si>
    <t>Сумма на 2022 год</t>
  </si>
  <si>
    <t>Сумма на 2023 год</t>
  </si>
  <si>
    <t>НАЛОГИ НА СОВОКУПНЫЙ ДОХОД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</si>
  <si>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</si>
  <si>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</si>
  <si>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</si>
  <si>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</si>
  <si>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</si>
  <si>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НАЛОГ НА ДОХОДЫ ФИЗИЧЕСКИХ ЛИЦ</t>
  </si>
  <si>
    <t xml:space="preserve"> 000 1010200001 0000 110</t>
  </si>
  <si>
    <t xml:space="preserve"> 000 1010201001 0000 110</t>
  </si>
  <si>
    <t xml:space="preserve"> 000 1010202001 0000 110</t>
  </si>
  <si>
    <t xml:space="preserve"> 000 1010203001 0000 110</t>
  </si>
  <si>
    <t xml:space="preserve"> 000 1010204001 0000 110</t>
  </si>
  <si>
    <t xml:space="preserve"> 000 1010208001 0000 110</t>
  </si>
  <si>
    <t xml:space="preserve">  Единый налог на вмененный доход для отдельных видов деятельности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</si>
  <si>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</si>
  <si>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 Единый сельскохозяйственный налог</t>
  </si>
  <si>
    <t xml:space="preserve">  Единый сельскохозяйственный налог (за налоговые периоды, истекшие до 1 января 2011 года)</t>
  </si>
  <si>
    <t xml:space="preserve">  Налог, взимаемый в связи с применением патентной системы налогообложения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</si>
  <si>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</si>
  <si>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000 1050000000 0000 000</t>
  </si>
  <si>
    <t xml:space="preserve"> 000 1050200002 0000 110</t>
  </si>
  <si>
    <t xml:space="preserve"> 000 1050201002 0000 110</t>
  </si>
  <si>
    <t xml:space="preserve"> 000 1050202002 0000 110</t>
  </si>
  <si>
    <t xml:space="preserve"> 000 1050300001 0000 110</t>
  </si>
  <si>
    <t xml:space="preserve"> 000 1050301001 0000 110</t>
  </si>
  <si>
    <t xml:space="preserve"> 000 1050302001 0000 110</t>
  </si>
  <si>
    <t xml:space="preserve"> 000 1050400002 0000 110</t>
  </si>
  <si>
    <t xml:space="preserve"> 000 1050406002 0000 110</t>
  </si>
  <si>
    <t xml:space="preserve">  НАЛОГИ НА ИМУЩЕСТВО</t>
  </si>
  <si>
    <t xml:space="preserve">  Налог на имущество физических лиц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</si>
  <si>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</si>
  <si>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 Земельный налог</t>
  </si>
  <si>
    <t xml:space="preserve">  Земельный налог с организаций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</si>
  <si>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</si>
  <si>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000 1060000000 0000 000</t>
  </si>
  <si>
    <t xml:space="preserve"> 000 1060100000 0000 110</t>
  </si>
  <si>
    <t xml:space="preserve"> 000 1060102014 0000 110</t>
  </si>
  <si>
    <t xml:space="preserve"> 000 1060600000 0000 110</t>
  </si>
  <si>
    <t xml:space="preserve"> 000 1060603000 0000 110</t>
  </si>
  <si>
    <t xml:space="preserve"> 000 1060603214 0000 110</t>
  </si>
  <si>
    <t xml:space="preserve">  ГОСУДАРСТВЕННАЯ ПОШЛИНА</t>
  </si>
  <si>
    <t xml:space="preserve">  Государственная пошлина по делам, рассматриваемым в судах общей юрисдикции, мировыми судьями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</si>
  <si>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</si>
  <si>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</si>
  <si>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Государственная пошлина за выдачу разрешения на установку рекламной конструкции</t>
  </si>
  <si>
    <t xml:space="preserve"> 000 1080000000 0000 000</t>
  </si>
  <si>
    <t xml:space="preserve"> 000 1080300001 0000 110</t>
  </si>
  <si>
    <t xml:space="preserve"> 000 1080301001 0000 110</t>
  </si>
  <si>
    <t xml:space="preserve"> 000 1080700001 0000 110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</si>
  <si>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</si>
  <si>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</si>
  <si>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</si>
  <si>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</si>
  <si>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</si>
  <si>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</si>
  <si>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</si>
  <si>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</si>
  <si>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</si>
  <si>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</si>
  <si>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</si>
  <si>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</si>
  <si>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</si>
  <si>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000 1110502000 0000 120</t>
  </si>
  <si>
    <t xml:space="preserve"> 000 1110502414 0000 120</t>
  </si>
  <si>
    <t xml:space="preserve"> 000 1110503000 0000 120</t>
  </si>
  <si>
    <t xml:space="preserve"> 000 1110503414 0000 120</t>
  </si>
  <si>
    <t xml:space="preserve"> 000 1110530000 0000 120</t>
  </si>
  <si>
    <t xml:space="preserve"> 000 1110531000 0000 120</t>
  </si>
  <si>
    <t xml:space="preserve"> 000 1110531214 0000 120</t>
  </si>
  <si>
    <t xml:space="preserve"> 000 1110900000 0000 120</t>
  </si>
  <si>
    <t xml:space="preserve"> 000 1110908000 0000 120</t>
  </si>
  <si>
    <t xml:space="preserve"> 000 1110908014 0000 120</t>
  </si>
  <si>
    <t xml:space="preserve">  ПЛАТЕЖИ ПРИ ПОЛЬЗОВАНИИ ПРИРОДНЫМИ РЕСУРСАМИ</t>
  </si>
  <si>
    <t xml:space="preserve">  Плата за негативное воздействие на окружающую среду</t>
  </si>
  <si>
    <t xml:space="preserve">  Плата за выбросы загрязняющих веществ в атмосферный воздух стационарными объектами7</t>
  </si>
  <si>
    <t xml:space="preserve">  Плата за сбросы загрязняющих веществ в водные объекты</t>
  </si>
  <si>
    <t xml:space="preserve">  Плата за размещение отходов производства и потребления</t>
  </si>
  <si>
    <t xml:space="preserve">  Плата за размещение отходов производства</t>
  </si>
  <si>
    <t xml:space="preserve">  Плата за размещение твердых коммунальных отходов</t>
  </si>
  <si>
    <t xml:space="preserve"> 000 1120000000 0000 000</t>
  </si>
  <si>
    <t xml:space="preserve"> 000 1120100001 0000 120</t>
  </si>
  <si>
    <t xml:space="preserve"> 000 1120101001 0000 120</t>
  </si>
  <si>
    <t xml:space="preserve"> 000 1120103001 0000 120</t>
  </si>
  <si>
    <t xml:space="preserve"> 000 1120104001 0000 120</t>
  </si>
  <si>
    <t xml:space="preserve"> 000 1120104101 0000 120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</si>
  <si>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</si>
  <si>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</si>
  <si>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 Доходы от компенсации затрат государства</t>
  </si>
  <si>
    <t xml:space="preserve">  Доходы, поступающие в порядке возмещения расходов, понесенных в связи с эксплуатацией имущества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</si>
  <si>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</si>
  <si>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 Прочие доходы от компенсации затрат государства</t>
  </si>
  <si>
    <t xml:space="preserve">  Прочие доходы от компенсации затрат бюджетов муниципальных округов</t>
  </si>
  <si>
    <t xml:space="preserve"> 000 1130000000 0000 000</t>
  </si>
  <si>
    <t xml:space="preserve"> 000 1130200000 0000 130</t>
  </si>
  <si>
    <t xml:space="preserve"> 000 1130206000 0000 130</t>
  </si>
  <si>
    <t xml:space="preserve"> 000 1130206414 0000 130</t>
  </si>
  <si>
    <t xml:space="preserve"> 000 1130299000 0000 130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</si>
  <si>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</si>
  <si>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</si>
  <si>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</si>
  <si>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</si>
  <si>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</si>
  <si>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</si>
  <si>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000 1140630000 0000 430</t>
  </si>
  <si>
    <t xml:space="preserve"> 000 1140631000 0000 430</t>
  </si>
  <si>
    <t xml:space="preserve"> 000 1140631214 0000 430</t>
  </si>
  <si>
    <t xml:space="preserve">  ШТРАФЫ, САНКЦИИ, ВОЗМЕЩЕНИЕ УЩЕРБА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</si>
  <si>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</si>
  <si>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</si>
  <si>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</si>
  <si>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</si>
  <si>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</si>
  <si>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</si>
  <si>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</si>
  <si>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</si>
  <si>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</si>
  <si>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</si>
  <si>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</si>
  <si>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</si>
  <si>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</si>
  <si>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</si>
  <si>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</si>
  <si>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</si>
  <si>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</si>
  <si>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</si>
  <si>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</si>
  <si>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</si>
  <si>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</si>
  <si>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</si>
  <si>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</si>
  <si>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</si>
  <si>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</si>
  <si>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</si>
  <si>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</si>
  <si>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 Платежи в целях возмещения причиненного ущерба (убытков)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</si>
  <si>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</si>
  <si>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</si>
  <si>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000 1160000000 0000 000</t>
  </si>
  <si>
    <t xml:space="preserve"> 000 1160100001 0000 140</t>
  </si>
  <si>
    <t xml:space="preserve"> 000 1160105001 0000 140</t>
  </si>
  <si>
    <t xml:space="preserve"> 000 1160105301 0000 140</t>
  </si>
  <si>
    <t xml:space="preserve"> 000 1160106001 0000 140</t>
  </si>
  <si>
    <t xml:space="preserve"> 000 1160106301 0000 140</t>
  </si>
  <si>
    <t xml:space="preserve"> 000 1160107001 0000 140</t>
  </si>
  <si>
    <t xml:space="preserve"> 000 1160107301 0000 140</t>
  </si>
  <si>
    <t xml:space="preserve"> 000 1160108001 0000 140</t>
  </si>
  <si>
    <t xml:space="preserve"> 000 1160108301 0000 140</t>
  </si>
  <si>
    <t xml:space="preserve"> 000 1160109001 0000 140</t>
  </si>
  <si>
    <t xml:space="preserve"> 000 1160109301 0000 140</t>
  </si>
  <si>
    <t xml:space="preserve"> 000 1160113001 0000 140</t>
  </si>
  <si>
    <t xml:space="preserve"> 000 1160113301 0000 140</t>
  </si>
  <si>
    <t xml:space="preserve"> 000 1160114001 0000 140</t>
  </si>
  <si>
    <t xml:space="preserve"> 000 1160114301 0000 140</t>
  </si>
  <si>
    <t xml:space="preserve"> 000 1160115001 0000 140</t>
  </si>
  <si>
    <t xml:space="preserve"> 000 1160115301 0000 140</t>
  </si>
  <si>
    <t xml:space="preserve"> 000 1160117001 0000 140</t>
  </si>
  <si>
    <t xml:space="preserve"> 000 1160117301 0000 140</t>
  </si>
  <si>
    <t xml:space="preserve"> 000 1160118001 0000 140</t>
  </si>
  <si>
    <t xml:space="preserve"> 000 1160118301 0000 140</t>
  </si>
  <si>
    <t xml:space="preserve"> 000 1160119001 0000 140</t>
  </si>
  <si>
    <t xml:space="preserve"> 000 1160119301 0000 140</t>
  </si>
  <si>
    <t xml:space="preserve"> 000 1160120001 0000 140</t>
  </si>
  <si>
    <t xml:space="preserve"> 000 1160120301 0000 140</t>
  </si>
  <si>
    <t xml:space="preserve"> 000 1160133000 0000 140</t>
  </si>
  <si>
    <t xml:space="preserve"> 000 1160133301 0000 140</t>
  </si>
  <si>
    <t xml:space="preserve"> 000 1161000000 0000 140</t>
  </si>
  <si>
    <t xml:space="preserve"> 000 1161012000 0000 140</t>
  </si>
  <si>
    <t xml:space="preserve"> 000 1161012301 0000 140</t>
  </si>
  <si>
    <t xml:space="preserve"> 000 1110501214 0000 120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</si>
  <si>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</si>
  <si>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</si>
  <si>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</si>
  <si>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
Доходы от продажи земельных участков, государственная собственность на которые не разграничена
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</si>
  <si>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</si>
  <si>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000 1140601000 0000 430</t>
  </si>
  <si>
    <t xml:space="preserve"> 000 1140601214 0000 430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</si>
  <si>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</si>
  <si>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</si>
  <si>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</si>
  <si>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</si>
  <si>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</si>
  <si>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>Сумма на 2024 год</t>
  </si>
  <si>
    <t xml:space="preserve">   Изменения в прогнозируемые доходы бюджета  Стародубского муниципального округа Брянской области на 2022 год и на плановый период 2023 и 2024 годов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</si>
  <si>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</si>
  <si>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</si>
  <si>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</si>
  <si>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</si>
  <si>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</si>
  <si>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</si>
  <si>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</si>
  <si>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</si>
  <si>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</si>
  <si>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</si>
  <si>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</si>
  <si>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</si>
  <si>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</si>
  <si>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</si>
  <si>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</si>
  <si>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</si>
  <si>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</si>
  <si>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</si>
  <si>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</si>
  <si>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</si>
  <si>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000 1 06 06040 00 0000 110</t>
  </si>
  <si>
    <t xml:space="preserve">Земельный налог с физических лиц </t>
  </si>
  <si>
    <t>000 1 06 06042 14 0000 110</t>
  </si>
  <si>
    <t>Земельный налог с физических лиц, обладающих земельным участком, расположенным в границах муниципальных округов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</si>
  <si>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</si>
  <si>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</si>
  <si>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000 1 14 02040 14 0000 410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</si>
  <si>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</si>
  <si>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000 1 14 02043 14 0000 410</t>
  </si>
  <si>
    <t>000 1 14 06020 00 0000 430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</si>
  <si>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</si>
  <si>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000 1 14 06024 14 0000 430</t>
  </si>
  <si>
    <t>000 1 161012901 0000 140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</si>
  <si>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</si>
  <si>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Прочие субсидии бюджетам муниципальных округов</t>
  </si>
  <si>
    <t>000 2 02 20216 14 0000 150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</si>
  <si>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</si>
  <si>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000 2 02 25304 14 0000 150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</si>
  <si>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</si>
  <si>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000 2 02 29999 14 0000 150</t>
  </si>
  <si>
    <t>000 2 02 30000 00 0000 150</t>
  </si>
  <si>
    <t>Субвенции бюджетам бюджетной системы Российской Федерации</t>
  </si>
  <si>
    <t>000 2 02 35082 14 0000 150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</si>
  <si>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</si>
  <si>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000 2 02 30024 14 0000 150</t>
  </si>
  <si>
    <t>Субвенции бюджетам муниципальных округов на выполнение передаваемых полномочий субъектов Российской Федерации</t>
  </si>
  <si>
    <t>000 2 02 40000 00 0000 150</t>
  </si>
  <si>
    <t>Иные межбюджетные трансферты</t>
  </si>
  <si>
    <t>000 2 02 45179 14 0000 150</t>
  </si>
  <si>
    <t>Межбюджетные трансферты, передаваемые бюджетам муниципальных округов 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</si>
  <si>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000 2 02 45303 14 0000 150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</si>
  <si>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</si>
  <si>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000 2 02 49999 14 0000 150</t>
  </si>
  <si>
    <t>Прочие межбюджетные трансферты, передаваемые бюджетам муниципальных округов</t>
  </si>
  <si>
    <t>000 2 02 00000 00 0000 000</t>
  </si>
  <si>
    <t>000 2 00 00000 00 0000 000</t>
  </si>
  <si>
    <t>000 2 02 20000 00 0000 150</t>
  </si>
  <si>
    <t>ВСЕГО</t>
  </si>
  <si>
    <r>
      <rPr>
        <sz val="11"/>
        <color rgb="FF000000"/>
        <rFont val="Times New Roman"/>
        <family val="1"/>
        <charset val="204"/>
      </rPr>
      <t xml:space="preserve">Приложение № 1.8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  </r>
    <r>
      <rPr>
        <sz val="12"/>
        <color rgb="FF000000"/>
        <rFont val="Times New Roman"/>
        <family val="1"/>
        <charset val="204"/>
      </rPr>
      <t xml:space="preserve">
</t>
    </r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</si>
  <si>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23.12.2022 _года №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</si>
</sst>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#,##0.00_р_.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0.000_ ;[Red]\-0.000\ "/>
    <numFmt numFmtId="172" formatCode="dd\.mm\.yyyy"/>
  </numFmts>
  <fonts count="7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57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2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1" fontId="28" fillId="0" borderId="1">
      <alignment horizontal="right" vertical="center"/>
    </xf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2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2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73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2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</cellStyleXfs>
  <cellXfs count="158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4" fontId="23" fillId="7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66" fillId="0" borderId="2" xfId="452" applyNumberFormat="1" applyFont="1" applyProtection="1">
      <alignment horizontal="right"/>
    </xf>
    <xf numFmtId="49" fontId="66" fillId="0" borderId="2" xfId="145" applyNumberFormat="1" applyFont="1" applyProtection="1">
      <alignment horizontal="center"/>
    </xf>
    <xf numFmtId="49" fontId="66" fillId="0" borderId="1" xfId="145" applyNumberFormat="1" applyFont="1" applyBorder="1" applyProtection="1">
      <alignment horizontal="center"/>
    </xf>
    <xf numFmtId="0" fontId="67" fillId="7" borderId="1" xfId="0" quotePrefix="1" applyNumberFormat="1" applyFont="1" applyFill="1" applyBorder="1" applyAlignment="1">
      <alignment horizontal="center" vertical="center" wrapText="1"/>
    </xf>
    <xf numFmtId="0" fontId="67" fillId="7" borderId="1" xfId="0" applyNumberFormat="1" applyFont="1" applyFill="1" applyBorder="1" applyAlignment="1">
      <alignment horizontal="left" vertical="center" wrapText="1"/>
    </xf>
    <xf numFmtId="2" fontId="68" fillId="0" borderId="7" xfId="211" applyNumberFormat="1" applyFont="1" applyFill="1" applyBorder="1" applyAlignment="1">
      <alignment horizontal="left" vertical="center" wrapText="1"/>
    </xf>
    <xf numFmtId="0" fontId="66" fillId="0" borderId="53" xfId="574" applyNumberFormat="1" applyFont="1" applyBorder="1" applyAlignment="1" applyProtection="1">
      <alignment wrapText="1"/>
    </xf>
    <xf numFmtId="0" fontId="66" fillId="0" borderId="53" xfId="574" applyNumberFormat="1" applyFont="1" applyBorder="1" applyAlignment="1" applyProtection="1">
      <alignment horizontal="left" wrapText="1"/>
    </xf>
    <xf numFmtId="0" fontId="69" fillId="0" borderId="1" xfId="0" applyFont="1" applyFill="1" applyBorder="1" applyAlignment="1">
      <alignment horizontal="left" vertical="center" wrapText="1"/>
    </xf>
    <xf numFmtId="49" fontId="66" fillId="0" borderId="53" xfId="145" applyNumberFormat="1" applyFont="1" applyBorder="1" applyProtection="1">
      <alignment horizontal="center"/>
    </xf>
    <xf numFmtId="0" fontId="66" fillId="0" borderId="1" xfId="133" applyNumberFormat="1" applyFont="1" applyBorder="1" applyAlignment="1" applyProtection="1">
      <alignment horizontal="left" wrapText="1"/>
    </xf>
    <xf numFmtId="49" fontId="66" fillId="0" borderId="54" xfId="145" applyNumberFormat="1" applyFont="1" applyBorder="1" applyProtection="1">
      <alignment horizontal="center"/>
    </xf>
    <xf numFmtId="0" fontId="66" fillId="0" borderId="5" xfId="133" applyNumberFormat="1" applyFont="1" applyBorder="1" applyAlignment="1" applyProtection="1">
      <alignment horizontal="left" wrapText="1"/>
    </xf>
    <xf numFmtId="0" fontId="66" fillId="0" borderId="1" xfId="133" applyNumberFormat="1" applyFont="1" applyBorder="1" applyAlignment="1" applyProtection="1">
      <alignment wrapText="1"/>
    </xf>
    <xf numFmtId="49" fontId="39" fillId="0" borderId="1" xfId="145" applyNumberFormat="1" applyFont="1" applyBorder="1" applyProtection="1">
      <alignment horizontal="center"/>
    </xf>
    <xf numFmtId="167" fontId="71" fillId="0" borderId="1" xfId="0" applyNumberFormat="1" applyFont="1" applyFill="1" applyBorder="1" applyAlignment="1">
      <alignment vertical="center" wrapText="1"/>
    </xf>
    <xf numFmtId="167" fontId="70" fillId="0" borderId="1" xfId="0" applyNumberFormat="1" applyFont="1" applyFill="1" applyBorder="1" applyAlignment="1">
      <alignment wrapText="1"/>
    </xf>
    <xf numFmtId="167" fontId="67" fillId="0" borderId="1" xfId="0" applyNumberFormat="1" applyFont="1" applyFill="1" applyBorder="1" applyAlignment="1">
      <alignment horizontal="right" wrapText="1"/>
    </xf>
    <xf numFmtId="4" fontId="66" fillId="0" borderId="1" xfId="452" applyNumberFormat="1" applyFont="1" applyBorder="1" applyAlignment="1" applyProtection="1">
      <alignment vertical="center"/>
    </xf>
    <xf numFmtId="167" fontId="67" fillId="0" borderId="1" xfId="0" applyNumberFormat="1" applyFont="1" applyFill="1" applyBorder="1" applyAlignment="1">
      <alignment wrapText="1"/>
    </xf>
    <xf numFmtId="49" fontId="39" fillId="0" borderId="2" xfId="145" applyNumberFormat="1" applyFont="1" applyProtection="1">
      <alignment horizontal="center"/>
    </xf>
    <xf numFmtId="0" fontId="39" fillId="0" borderId="1" xfId="133" applyNumberFormat="1" applyFont="1" applyBorder="1" applyAlignment="1" applyProtection="1">
      <alignment wrapText="1"/>
    </xf>
    <xf numFmtId="4" fontId="39" fillId="0" borderId="1" xfId="452" applyNumberFormat="1" applyFont="1" applyBorder="1" applyProtection="1">
      <alignment horizontal="right"/>
    </xf>
    <xf numFmtId="167" fontId="70" fillId="0" borderId="1" xfId="0" applyNumberFormat="1" applyFont="1" applyFill="1" applyBorder="1" applyAlignment="1">
      <alignment vertical="center" wrapText="1"/>
    </xf>
    <xf numFmtId="4" fontId="66" fillId="0" borderId="22" xfId="452" applyNumberFormat="1" applyFont="1" applyBorder="1" applyAlignment="1" applyProtection="1">
      <alignment vertical="center"/>
    </xf>
    <xf numFmtId="0" fontId="66" fillId="0" borderId="5" xfId="133" applyNumberFormat="1" applyFont="1" applyBorder="1" applyAlignment="1" applyProtection="1">
      <alignment wrapText="1"/>
    </xf>
    <xf numFmtId="4" fontId="39" fillId="0" borderId="1" xfId="452" applyNumberFormat="1" applyFont="1" applyBorder="1" applyAlignment="1" applyProtection="1">
      <alignment vertical="center"/>
    </xf>
    <xf numFmtId="4" fontId="67" fillId="0" borderId="1" xfId="0" applyNumberFormat="1" applyFont="1" applyFill="1" applyBorder="1" applyAlignment="1">
      <alignment horizontal="right" wrapText="1"/>
    </xf>
    <xf numFmtId="4" fontId="39" fillId="0" borderId="22" xfId="452" applyNumberFormat="1" applyFont="1" applyBorder="1" applyAlignment="1" applyProtection="1">
      <alignment vertical="center"/>
    </xf>
    <xf numFmtId="49" fontId="39" fillId="0" borderId="53" xfId="145" applyNumberFormat="1" applyFont="1" applyBorder="1" applyProtection="1">
      <alignment horizontal="center"/>
    </xf>
    <xf numFmtId="167" fontId="67" fillId="0" borderId="1" xfId="0" applyNumberFormat="1" applyFont="1" applyFill="1" applyBorder="1" applyAlignment="1">
      <alignment vertical="center" wrapText="1"/>
    </xf>
    <xf numFmtId="4" fontId="39" fillId="0" borderId="2" xfId="452" applyNumberFormat="1" applyFont="1" applyProtection="1">
      <alignment horizontal="right"/>
    </xf>
    <xf numFmtId="4" fontId="70" fillId="0" borderId="1" xfId="0" applyNumberFormat="1" applyFont="1" applyFill="1" applyBorder="1" applyAlignment="1">
      <alignment horizontal="right" wrapText="1"/>
    </xf>
    <xf numFmtId="167" fontId="70" fillId="0" borderId="1" xfId="0" applyNumberFormat="1" applyFont="1" applyFill="1" applyBorder="1" applyAlignment="1">
      <alignment horizontal="right" wrapText="1"/>
    </xf>
    <xf numFmtId="4" fontId="66" fillId="0" borderId="22" xfId="452" applyNumberFormat="1" applyFont="1" applyBorder="1" applyAlignment="1" applyProtection="1">
      <alignment horizontal="right"/>
    </xf>
    <xf numFmtId="4" fontId="39" fillId="0" borderId="22" xfId="139" applyNumberFormat="1" applyFont="1" applyBorder="1" applyAlignment="1" applyProtection="1">
      <alignment horizontal="right"/>
    </xf>
    <xf numFmtId="167" fontId="68" fillId="0" borderId="1" xfId="0" applyNumberFormat="1" applyFont="1" applyFill="1" applyBorder="1" applyAlignment="1">
      <alignment vertical="center" wrapText="1"/>
    </xf>
    <xf numFmtId="4" fontId="22" fillId="0" borderId="1" xfId="0" applyNumberFormat="1" applyFont="1" applyFill="1" applyBorder="1" applyAlignment="1">
      <alignment wrapText="1"/>
    </xf>
    <xf numFmtId="4" fontId="22" fillId="2" borderId="0" xfId="0" applyNumberFormat="1" applyFont="1" applyFill="1" applyAlignment="1">
      <alignment horizontal="right" vertical="top" wrapText="1"/>
    </xf>
    <xf numFmtId="0" fontId="23" fillId="0" borderId="5" xfId="0" applyFont="1" applyFill="1" applyBorder="1" applyAlignment="1">
      <alignment vertical="center" wrapText="1"/>
    </xf>
    <xf numFmtId="4" fontId="70" fillId="2" borderId="1" xfId="0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center" vertical="center" wrapText="1"/>
    </xf>
    <xf numFmtId="0" fontId="23" fillId="0" borderId="2" xfId="691" applyFont="1" applyFill="1" applyBorder="1" applyAlignment="1">
      <alignment vertical="center" wrapText="1"/>
    </xf>
    <xf numFmtId="4" fontId="22" fillId="0" borderId="0" xfId="0" applyNumberFormat="1" applyFont="1" applyFill="1" applyBorder="1" applyAlignment="1">
      <alignment wrapText="1"/>
    </xf>
    <xf numFmtId="0" fontId="68" fillId="0" borderId="1" xfId="0" applyFont="1" applyFill="1" applyBorder="1" applyAlignment="1">
      <alignment vertical="top" shrinkToFit="1"/>
    </xf>
    <xf numFmtId="0" fontId="67" fillId="0" borderId="0" xfId="0" applyFont="1" applyFill="1" applyAlignment="1">
      <alignment horizontal="justify" vertical="top" wrapText="1"/>
    </xf>
    <xf numFmtId="0" fontId="70" fillId="0" borderId="1" xfId="0" applyFont="1" applyFill="1" applyBorder="1" applyAlignment="1">
      <alignment vertical="top" shrinkToFit="1"/>
    </xf>
    <xf numFmtId="0" fontId="70" fillId="0" borderId="7" xfId="0" applyFont="1" applyFill="1" applyBorder="1" applyAlignment="1">
      <alignment horizontal="left" vertical="top" wrapText="1"/>
    </xf>
    <xf numFmtId="0" fontId="70" fillId="0" borderId="7" xfId="0" applyFont="1" applyBorder="1" applyAlignment="1">
      <alignment horizontal="justify" vertical="top" wrapText="1"/>
    </xf>
    <xf numFmtId="0" fontId="70" fillId="0" borderId="7" xfId="0" applyFont="1" applyBorder="1" applyAlignment="1">
      <alignment vertical="top" wrapText="1"/>
    </xf>
    <xf numFmtId="0" fontId="70" fillId="0" borderId="7" xfId="0" applyFont="1" applyBorder="1" applyAlignment="1">
      <alignment wrapText="1"/>
    </xf>
    <xf numFmtId="0" fontId="70" fillId="0" borderId="0" xfId="0" applyFont="1" applyAlignment="1">
      <alignment wrapText="1"/>
    </xf>
    <xf numFmtId="0" fontId="70" fillId="0" borderId="1" xfId="0" applyFont="1" applyBorder="1" applyAlignment="1">
      <alignment wrapText="1"/>
    </xf>
    <xf numFmtId="0" fontId="70" fillId="0" borderId="1" xfId="0" applyFont="1" applyFill="1" applyBorder="1" applyAlignment="1">
      <alignment horizontal="left" vertical="center" wrapText="1"/>
    </xf>
    <xf numFmtId="0" fontId="70" fillId="0" borderId="1" xfId="0" applyFont="1" applyBorder="1" applyAlignment="1">
      <alignment horizontal="justify" vertical="top" wrapText="1"/>
    </xf>
    <xf numFmtId="0" fontId="70" fillId="0" borderId="1" xfId="15" applyFont="1" applyFill="1" applyBorder="1" applyAlignment="1">
      <alignment horizontal="left" vertical="center" wrapText="1"/>
    </xf>
    <xf numFmtId="0" fontId="70" fillId="0" borderId="1" xfId="15" applyFont="1" applyFill="1" applyBorder="1" applyAlignment="1">
      <alignment wrapText="1"/>
    </xf>
    <xf numFmtId="4" fontId="66" fillId="0" borderId="22" xfId="139" applyNumberFormat="1" applyFont="1" applyBorder="1" applyAlignment="1" applyProtection="1">
      <alignment horizontal="right"/>
    </xf>
    <xf numFmtId="0" fontId="70" fillId="0" borderId="1" xfId="856" applyFont="1" applyBorder="1" applyAlignment="1">
      <alignment horizontal="left" vertical="center" wrapText="1"/>
    </xf>
    <xf numFmtId="4" fontId="66" fillId="0" borderId="56" xfId="452" applyNumberFormat="1" applyFont="1" applyBorder="1" applyAlignment="1" applyProtection="1">
      <alignment horizontal="right"/>
    </xf>
    <xf numFmtId="49" fontId="66" fillId="0" borderId="1" xfId="145" applyNumberFormat="1" applyFont="1" applyBorder="1" applyAlignment="1" applyProtection="1">
      <alignment horizontal="center" vertical="center"/>
    </xf>
    <xf numFmtId="0" fontId="66" fillId="0" borderId="1" xfId="133" applyNumberFormat="1" applyFont="1" applyBorder="1" applyAlignment="1" applyProtection="1">
      <alignment vertical="center" wrapText="1"/>
    </xf>
    <xf numFmtId="49" fontId="70" fillId="0" borderId="7" xfId="856" applyNumberFormat="1" applyFont="1" applyFill="1" applyBorder="1" applyAlignment="1">
      <alignment horizontal="center" vertical="center" wrapText="1"/>
    </xf>
    <xf numFmtId="0" fontId="70" fillId="0" borderId="1" xfId="856" applyFont="1" applyBorder="1" applyAlignment="1">
      <alignment horizontal="justify" vertical="center" wrapText="1"/>
    </xf>
    <xf numFmtId="4" fontId="66" fillId="0" borderId="2" xfId="452" applyNumberFormat="1" applyFont="1" applyFill="1" applyProtection="1">
      <alignment horizontal="right"/>
    </xf>
    <xf numFmtId="0" fontId="67" fillId="0" borderId="1" xfId="15" applyFont="1" applyFill="1" applyBorder="1" applyAlignment="1">
      <alignment horizontal="left" vertical="center" wrapText="1"/>
    </xf>
    <xf numFmtId="0" fontId="23" fillId="0" borderId="55" xfId="15" applyFont="1" applyBorder="1" applyAlignment="1">
      <alignment vertical="center" wrapText="1"/>
    </xf>
    <xf numFmtId="49" fontId="22" fillId="0" borderId="1" xfId="856" applyNumberFormat="1" applyFont="1" applyFill="1" applyBorder="1" applyAlignment="1">
      <alignment horizontal="left" vertical="center" wrapText="1"/>
    </xf>
    <xf numFmtId="0" fontId="22" fillId="0" borderId="1" xfId="856" applyFont="1" applyFill="1" applyBorder="1" applyAlignment="1">
      <alignment vertical="center" wrapText="1"/>
    </xf>
    <xf numFmtId="49" fontId="23" fillId="0" borderId="1" xfId="856" applyNumberFormat="1" applyFont="1" applyFill="1" applyBorder="1" applyAlignment="1">
      <alignment horizontal="left" vertical="center" wrapText="1"/>
    </xf>
    <xf numFmtId="0" fontId="23" fillId="0" borderId="1" xfId="856" applyFont="1" applyFill="1" applyBorder="1" applyAlignment="1">
      <alignment vertical="center" wrapText="1"/>
    </xf>
    <xf numFmtId="49" fontId="74" fillId="0" borderId="1" xfId="0" applyNumberFormat="1" applyFont="1" applyBorder="1" applyAlignment="1">
      <alignment vertical="center" wrapText="1"/>
    </xf>
    <xf numFmtId="0" fontId="74" fillId="0" borderId="1" xfId="0" applyFont="1" applyBorder="1" applyAlignment="1">
      <alignment vertical="center" wrapText="1"/>
    </xf>
    <xf numFmtId="49" fontId="75" fillId="0" borderId="1" xfId="0" applyNumberFormat="1" applyFont="1" applyBorder="1" applyAlignment="1">
      <alignment vertical="center" wrapText="1"/>
    </xf>
    <xf numFmtId="0" fontId="75" fillId="0" borderId="1" xfId="0" applyFont="1" applyBorder="1" applyAlignment="1">
      <alignment vertical="center" wrapText="1"/>
    </xf>
    <xf numFmtId="4" fontId="23" fillId="0" borderId="1" xfId="0" applyNumberFormat="1" applyFont="1" applyFill="1" applyBorder="1" applyAlignment="1">
      <alignment horizontal="right" vertical="center" wrapText="1"/>
    </xf>
    <xf numFmtId="4" fontId="23" fillId="0" borderId="55" xfId="15" applyNumberFormat="1" applyFont="1" applyFill="1" applyBorder="1" applyAlignment="1">
      <alignment horizontal="right" vertical="center" shrinkToFit="1"/>
    </xf>
    <xf numFmtId="0" fontId="23" fillId="0" borderId="2" xfId="691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vertical="center" wrapText="1"/>
    </xf>
    <xf numFmtId="0" fontId="76" fillId="13" borderId="1" xfId="0" applyFont="1" applyFill="1" applyBorder="1" applyAlignment="1">
      <alignment vertical="center" wrapText="1"/>
    </xf>
    <xf numFmtId="4" fontId="23" fillId="13" borderId="1" xfId="0" applyNumberFormat="1" applyFont="1" applyFill="1" applyBorder="1" applyAlignment="1">
      <alignment horizontal="center" vertical="center" wrapText="1"/>
    </xf>
    <xf numFmtId="0" fontId="76" fillId="13" borderId="1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73" fillId="0" borderId="0" xfId="691" applyFont="1" applyFill="1" applyAlignment="1">
      <alignment vertical="top" wrapText="1"/>
    </xf>
    <xf numFmtId="0" fontId="72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857">
    <cellStyle name="br" xfId="16"/>
    <cellStyle name="col" xfId="17"/>
    <cellStyle name="ex73" xfId="18"/>
    <cellStyle name="st10" xfId="19"/>
    <cellStyle name="st11" xfId="20"/>
    <cellStyle name="st12" xfId="21"/>
    <cellStyle name="st13" xfId="22"/>
    <cellStyle name="st14" xfId="23"/>
    <cellStyle name="st15" xfId="24"/>
    <cellStyle name="style0" xfId="25"/>
    <cellStyle name="style0 2" xfId="26"/>
    <cellStyle name="style0 3" xfId="259"/>
    <cellStyle name="style0 3 2" xfId="692"/>
    <cellStyle name="style0 4" xfId="687"/>
    <cellStyle name="td" xfId="27"/>
    <cellStyle name="td 2" xfId="28"/>
    <cellStyle name="td 3" xfId="260"/>
    <cellStyle name="td 3 2" xfId="693"/>
    <cellStyle name="td 4" xfId="688"/>
    <cellStyle name="tr" xfId="29"/>
    <cellStyle name="xl100" xfId="30"/>
    <cellStyle name="xl100 2" xfId="261"/>
    <cellStyle name="xl100 2 2" xfId="694"/>
    <cellStyle name="xl100 3" xfId="262"/>
    <cellStyle name="xl100 4" xfId="606"/>
    <cellStyle name="xl101" xfId="31"/>
    <cellStyle name="xl101 2" xfId="263"/>
    <cellStyle name="xl101 2 2" xfId="695"/>
    <cellStyle name="xl101 3" xfId="264"/>
    <cellStyle name="xl101 4" xfId="612"/>
    <cellStyle name="xl102" xfId="32"/>
    <cellStyle name="xl102 2" xfId="265"/>
    <cellStyle name="xl102 2 2" xfId="696"/>
    <cellStyle name="xl102 3" xfId="266"/>
    <cellStyle name="xl102 4" xfId="608"/>
    <cellStyle name="xl103" xfId="33"/>
    <cellStyle name="xl103 2" xfId="267"/>
    <cellStyle name="xl103 2 2" xfId="697"/>
    <cellStyle name="xl103 3" xfId="268"/>
    <cellStyle name="xl103 4" xfId="616"/>
    <cellStyle name="xl104" xfId="34"/>
    <cellStyle name="xl104 2" xfId="269"/>
    <cellStyle name="xl104 2 2" xfId="698"/>
    <cellStyle name="xl104 3" xfId="270"/>
    <cellStyle name="xl104 4" xfId="619"/>
    <cellStyle name="xl105" xfId="35"/>
    <cellStyle name="xl105 2" xfId="271"/>
    <cellStyle name="xl105 2 2" xfId="699"/>
    <cellStyle name="xl105 3" xfId="272"/>
    <cellStyle name="xl105 4" xfId="604"/>
    <cellStyle name="xl106" xfId="36"/>
    <cellStyle name="xl106 2" xfId="273"/>
    <cellStyle name="xl106 2 2" xfId="700"/>
    <cellStyle name="xl106 3" xfId="274"/>
    <cellStyle name="xl106 4" xfId="607"/>
    <cellStyle name="xl107" xfId="37"/>
    <cellStyle name="xl107 2" xfId="275"/>
    <cellStyle name="xl107 2 2" xfId="701"/>
    <cellStyle name="xl107 3" xfId="276"/>
    <cellStyle name="xl107 4" xfId="613"/>
    <cellStyle name="xl108" xfId="38"/>
    <cellStyle name="xl108 2" xfId="277"/>
    <cellStyle name="xl108 2 2" xfId="702"/>
    <cellStyle name="xl108 3" xfId="278"/>
    <cellStyle name="xl108 4" xfId="618"/>
    <cellStyle name="xl109" xfId="39"/>
    <cellStyle name="xl109 2" xfId="279"/>
    <cellStyle name="xl109 2 2" xfId="703"/>
    <cellStyle name="xl109 3" xfId="280"/>
    <cellStyle name="xl109 4" xfId="605"/>
    <cellStyle name="xl110" xfId="40"/>
    <cellStyle name="xl110 2" xfId="281"/>
    <cellStyle name="xl110 2 2" xfId="704"/>
    <cellStyle name="xl110 3" xfId="282"/>
    <cellStyle name="xl110 4" xfId="614"/>
    <cellStyle name="xl111" xfId="41"/>
    <cellStyle name="xl111 2" xfId="283"/>
    <cellStyle name="xl111 2 2" xfId="705"/>
    <cellStyle name="xl111 3" xfId="284"/>
    <cellStyle name="xl111 4" xfId="615"/>
    <cellStyle name="xl112" xfId="42"/>
    <cellStyle name="xl112 2" xfId="285"/>
    <cellStyle name="xl112 2 2" xfId="706"/>
    <cellStyle name="xl112 3" xfId="286"/>
    <cellStyle name="xl112 4" xfId="609"/>
    <cellStyle name="xl113" xfId="43"/>
    <cellStyle name="xl113 2" xfId="287"/>
    <cellStyle name="xl113 2 2" xfId="707"/>
    <cellStyle name="xl113 3" xfId="288"/>
    <cellStyle name="xl113 4" xfId="617"/>
    <cellStyle name="xl114" xfId="44"/>
    <cellStyle name="xl114 2" xfId="289"/>
    <cellStyle name="xl114 2 2" xfId="708"/>
    <cellStyle name="xl114 3" xfId="290"/>
    <cellStyle name="xl114 4" xfId="610"/>
    <cellStyle name="xl115" xfId="45"/>
    <cellStyle name="xl115 2" xfId="291"/>
    <cellStyle name="xl115 2 2" xfId="709"/>
    <cellStyle name="xl115 3" xfId="292"/>
    <cellStyle name="xl115 4" xfId="611"/>
    <cellStyle name="xl116" xfId="46"/>
    <cellStyle name="xl116 2" xfId="293"/>
    <cellStyle name="xl116 2 2" xfId="710"/>
    <cellStyle name="xl116 3" xfId="294"/>
    <cellStyle name="xl116 4" xfId="620"/>
    <cellStyle name="xl117" xfId="47"/>
    <cellStyle name="xl117 2" xfId="295"/>
    <cellStyle name="xl117 2 2" xfId="711"/>
    <cellStyle name="xl117 3" xfId="296"/>
    <cellStyle name="xl117 4" xfId="643"/>
    <cellStyle name="xl118" xfId="48"/>
    <cellStyle name="xl118 2" xfId="297"/>
    <cellStyle name="xl118 2 2" xfId="712"/>
    <cellStyle name="xl118 3" xfId="298"/>
    <cellStyle name="xl118 4" xfId="647"/>
    <cellStyle name="xl119" xfId="49"/>
    <cellStyle name="xl119 2" xfId="299"/>
    <cellStyle name="xl119 2 2" xfId="713"/>
    <cellStyle name="xl119 3" xfId="300"/>
    <cellStyle name="xl119 4" xfId="651"/>
    <cellStyle name="xl120" xfId="50"/>
    <cellStyle name="xl120 2" xfId="301"/>
    <cellStyle name="xl120 2 2" xfId="714"/>
    <cellStyle name="xl120 3" xfId="302"/>
    <cellStyle name="xl120 4" xfId="657"/>
    <cellStyle name="xl121" xfId="51"/>
    <cellStyle name="xl121 2" xfId="303"/>
    <cellStyle name="xl121 2 2" xfId="715"/>
    <cellStyle name="xl121 3" xfId="304"/>
    <cellStyle name="xl121 4" xfId="658"/>
    <cellStyle name="xl122" xfId="52"/>
    <cellStyle name="xl122 2" xfId="305"/>
    <cellStyle name="xl122 2 2" xfId="716"/>
    <cellStyle name="xl122 3" xfId="306"/>
    <cellStyle name="xl122 4" xfId="659"/>
    <cellStyle name="xl123" xfId="53"/>
    <cellStyle name="xl123 2" xfId="307"/>
    <cellStyle name="xl123 2 2" xfId="717"/>
    <cellStyle name="xl123 3" xfId="308"/>
    <cellStyle name="xl123 4" xfId="661"/>
    <cellStyle name="xl124" xfId="54"/>
    <cellStyle name="xl124 2" xfId="309"/>
    <cellStyle name="xl124 2 2" xfId="718"/>
    <cellStyle name="xl124 3" xfId="310"/>
    <cellStyle name="xl124 4" xfId="682"/>
    <cellStyle name="xl125" xfId="55"/>
    <cellStyle name="xl125 2" xfId="311"/>
    <cellStyle name="xl125 2 2" xfId="719"/>
    <cellStyle name="xl125 3" xfId="312"/>
    <cellStyle name="xl125 4" xfId="685"/>
    <cellStyle name="xl126" xfId="56"/>
    <cellStyle name="xl126 2" xfId="313"/>
    <cellStyle name="xl126 2 2" xfId="720"/>
    <cellStyle name="xl126 3" xfId="314"/>
    <cellStyle name="xl126 4" xfId="621"/>
    <cellStyle name="xl127" xfId="57"/>
    <cellStyle name="xl127 2" xfId="315"/>
    <cellStyle name="xl127 2 2" xfId="721"/>
    <cellStyle name="xl127 3" xfId="316"/>
    <cellStyle name="xl127 4" xfId="624"/>
    <cellStyle name="xl128" xfId="58"/>
    <cellStyle name="xl128 2" xfId="317"/>
    <cellStyle name="xl128 2 2" xfId="722"/>
    <cellStyle name="xl128 3" xfId="318"/>
    <cellStyle name="xl128 4" xfId="627"/>
    <cellStyle name="xl129" xfId="59"/>
    <cellStyle name="xl129 2" xfId="319"/>
    <cellStyle name="xl129 2 2" xfId="723"/>
    <cellStyle name="xl129 3" xfId="320"/>
    <cellStyle name="xl129 4" xfId="629"/>
    <cellStyle name="xl130" xfId="60"/>
    <cellStyle name="xl130 2" xfId="321"/>
    <cellStyle name="xl130 2 2" xfId="724"/>
    <cellStyle name="xl130 3" xfId="322"/>
    <cellStyle name="xl130 4" xfId="634"/>
    <cellStyle name="xl131" xfId="61"/>
    <cellStyle name="xl131 2" xfId="323"/>
    <cellStyle name="xl131 2 2" xfId="725"/>
    <cellStyle name="xl131 3" xfId="324"/>
    <cellStyle name="xl131 4" xfId="636"/>
    <cellStyle name="xl132" xfId="62"/>
    <cellStyle name="xl132 2" xfId="325"/>
    <cellStyle name="xl132 2 2" xfId="726"/>
    <cellStyle name="xl132 3" xfId="326"/>
    <cellStyle name="xl132 4" xfId="638"/>
    <cellStyle name="xl133" xfId="63"/>
    <cellStyle name="xl133 2" xfId="327"/>
    <cellStyle name="xl133 2 2" xfId="727"/>
    <cellStyle name="xl133 3" xfId="328"/>
    <cellStyle name="xl133 4" xfId="639"/>
    <cellStyle name="xl134" xfId="64"/>
    <cellStyle name="xl134 2" xfId="329"/>
    <cellStyle name="xl134 2 2" xfId="728"/>
    <cellStyle name="xl134 3" xfId="330"/>
    <cellStyle name="xl134 4" xfId="644"/>
    <cellStyle name="xl135" xfId="65"/>
    <cellStyle name="xl135 2" xfId="331"/>
    <cellStyle name="xl135 2 2" xfId="729"/>
    <cellStyle name="xl135 3" xfId="332"/>
    <cellStyle name="xl135 4" xfId="648"/>
    <cellStyle name="xl136" xfId="66"/>
    <cellStyle name="xl136 2" xfId="333"/>
    <cellStyle name="xl136 2 2" xfId="730"/>
    <cellStyle name="xl136 3" xfId="334"/>
    <cellStyle name="xl136 4" xfId="652"/>
    <cellStyle name="xl137" xfId="67"/>
    <cellStyle name="xl137 2" xfId="335"/>
    <cellStyle name="xl137 2 2" xfId="731"/>
    <cellStyle name="xl137 3" xfId="336"/>
    <cellStyle name="xl137 4" xfId="660"/>
    <cellStyle name="xl138" xfId="68"/>
    <cellStyle name="xl138 2" xfId="337"/>
    <cellStyle name="xl138 2 2" xfId="732"/>
    <cellStyle name="xl138 3" xfId="338"/>
    <cellStyle name="xl138 4" xfId="663"/>
    <cellStyle name="xl139" xfId="69"/>
    <cellStyle name="xl139 2" xfId="339"/>
    <cellStyle name="xl139 2 2" xfId="733"/>
    <cellStyle name="xl139 3" xfId="340"/>
    <cellStyle name="xl139 4" xfId="667"/>
    <cellStyle name="xl140" xfId="70"/>
    <cellStyle name="xl140 2" xfId="341"/>
    <cellStyle name="xl140 2 2" xfId="734"/>
    <cellStyle name="xl140 3" xfId="342"/>
    <cellStyle name="xl140 4" xfId="671"/>
    <cellStyle name="xl141" xfId="71"/>
    <cellStyle name="xl141 2" xfId="343"/>
    <cellStyle name="xl141 2 2" xfId="735"/>
    <cellStyle name="xl141 3" xfId="344"/>
    <cellStyle name="xl141 4" xfId="675"/>
    <cellStyle name="xl142" xfId="72"/>
    <cellStyle name="xl142 2" xfId="345"/>
    <cellStyle name="xl142 2 2" xfId="736"/>
    <cellStyle name="xl142 3" xfId="346"/>
    <cellStyle name="xl142 4" xfId="625"/>
    <cellStyle name="xl143" xfId="73"/>
    <cellStyle name="xl143 2" xfId="347"/>
    <cellStyle name="xl143 2 2" xfId="737"/>
    <cellStyle name="xl143 3" xfId="348"/>
    <cellStyle name="xl143 4" xfId="628"/>
    <cellStyle name="xl144" xfId="74"/>
    <cellStyle name="xl144 2" xfId="349"/>
    <cellStyle name="xl144 2 2" xfId="738"/>
    <cellStyle name="xl144 3" xfId="350"/>
    <cellStyle name="xl144 4" xfId="630"/>
    <cellStyle name="xl145" xfId="75"/>
    <cellStyle name="xl145 2" xfId="351"/>
    <cellStyle name="xl145 2 2" xfId="739"/>
    <cellStyle name="xl145 3" xfId="352"/>
    <cellStyle name="xl145 4" xfId="635"/>
    <cellStyle name="xl146" xfId="76"/>
    <cellStyle name="xl146 2" xfId="353"/>
    <cellStyle name="xl146 2 2" xfId="740"/>
    <cellStyle name="xl146 3" xfId="354"/>
    <cellStyle name="xl146 4" xfId="637"/>
    <cellStyle name="xl147" xfId="77"/>
    <cellStyle name="xl147 2" xfId="355"/>
    <cellStyle name="xl147 2 2" xfId="741"/>
    <cellStyle name="xl147 3" xfId="356"/>
    <cellStyle name="xl147 4" xfId="640"/>
    <cellStyle name="xl148" xfId="78"/>
    <cellStyle name="xl148 2" xfId="357"/>
    <cellStyle name="xl148 2 2" xfId="742"/>
    <cellStyle name="xl148 3" xfId="358"/>
    <cellStyle name="xl148 4" xfId="645"/>
    <cellStyle name="xl149" xfId="79"/>
    <cellStyle name="xl149 2" xfId="359"/>
    <cellStyle name="xl149 2 2" xfId="743"/>
    <cellStyle name="xl149 3" xfId="360"/>
    <cellStyle name="xl149 4" xfId="649"/>
    <cellStyle name="xl150" xfId="80"/>
    <cellStyle name="xl150 2" xfId="361"/>
    <cellStyle name="xl150 2 2" xfId="744"/>
    <cellStyle name="xl150 3" xfId="362"/>
    <cellStyle name="xl150 4" xfId="653"/>
    <cellStyle name="xl151" xfId="81"/>
    <cellStyle name="xl151 2" xfId="363"/>
    <cellStyle name="xl151 2 2" xfId="745"/>
    <cellStyle name="xl151 3" xfId="364"/>
    <cellStyle name="xl151 4" xfId="655"/>
    <cellStyle name="xl152" xfId="82"/>
    <cellStyle name="xl152 2" xfId="365"/>
    <cellStyle name="xl152 2 2" xfId="746"/>
    <cellStyle name="xl152 3" xfId="366"/>
    <cellStyle name="xl152 4" xfId="662"/>
    <cellStyle name="xl153" xfId="83"/>
    <cellStyle name="xl153 2" xfId="367"/>
    <cellStyle name="xl153 2 2" xfId="747"/>
    <cellStyle name="xl153 3" xfId="368"/>
    <cellStyle name="xl153 4" xfId="664"/>
    <cellStyle name="xl154" xfId="84"/>
    <cellStyle name="xl154 2" xfId="369"/>
    <cellStyle name="xl154 2 2" xfId="748"/>
    <cellStyle name="xl154 3" xfId="370"/>
    <cellStyle name="xl154 4" xfId="665"/>
    <cellStyle name="xl155" xfId="85"/>
    <cellStyle name="xl155 2" xfId="371"/>
    <cellStyle name="xl155 2 2" xfId="749"/>
    <cellStyle name="xl155 3" xfId="372"/>
    <cellStyle name="xl155 4" xfId="666"/>
    <cellStyle name="xl156" xfId="86"/>
    <cellStyle name="xl156 2" xfId="373"/>
    <cellStyle name="xl156 2 2" xfId="750"/>
    <cellStyle name="xl156 3" xfId="374"/>
    <cellStyle name="xl156 4" xfId="668"/>
    <cellStyle name="xl157" xfId="87"/>
    <cellStyle name="xl157 2" xfId="375"/>
    <cellStyle name="xl157 2 2" xfId="751"/>
    <cellStyle name="xl157 3" xfId="376"/>
    <cellStyle name="xl157 4" xfId="669"/>
    <cellStyle name="xl158" xfId="88"/>
    <cellStyle name="xl158 2" xfId="377"/>
    <cellStyle name="xl158 2 2" xfId="752"/>
    <cellStyle name="xl158 3" xfId="378"/>
    <cellStyle name="xl158 4" xfId="670"/>
    <cellStyle name="xl159" xfId="89"/>
    <cellStyle name="xl159 2" xfId="379"/>
    <cellStyle name="xl159 2 2" xfId="753"/>
    <cellStyle name="xl159 3" xfId="380"/>
    <cellStyle name="xl159 4" xfId="672"/>
    <cellStyle name="xl160" xfId="90"/>
    <cellStyle name="xl160 2" xfId="381"/>
    <cellStyle name="xl160 2 2" xfId="754"/>
    <cellStyle name="xl160 3" xfId="382"/>
    <cellStyle name="xl160 4" xfId="673"/>
    <cellStyle name="xl161" xfId="91"/>
    <cellStyle name="xl161 2" xfId="383"/>
    <cellStyle name="xl161 2 2" xfId="755"/>
    <cellStyle name="xl161 3" xfId="384"/>
    <cellStyle name="xl161 4" xfId="674"/>
    <cellStyle name="xl162" xfId="92"/>
    <cellStyle name="xl162 2" xfId="385"/>
    <cellStyle name="xl162 2 2" xfId="756"/>
    <cellStyle name="xl162 3" xfId="386"/>
    <cellStyle name="xl162 4" xfId="676"/>
    <cellStyle name="xl163" xfId="93"/>
    <cellStyle name="xl163 2" xfId="387"/>
    <cellStyle name="xl163 2 2" xfId="757"/>
    <cellStyle name="xl163 3" xfId="388"/>
    <cellStyle name="xl163 4" xfId="623"/>
    <cellStyle name="xl164" xfId="94"/>
    <cellStyle name="xl164 2" xfId="389"/>
    <cellStyle name="xl164 2 2" xfId="758"/>
    <cellStyle name="xl164 3" xfId="390"/>
    <cellStyle name="xl164 4" xfId="631"/>
    <cellStyle name="xl165" xfId="95"/>
    <cellStyle name="xl165 2" xfId="391"/>
    <cellStyle name="xl165 2 2" xfId="759"/>
    <cellStyle name="xl165 3" xfId="392"/>
    <cellStyle name="xl165 4" xfId="641"/>
    <cellStyle name="xl166" xfId="96"/>
    <cellStyle name="xl166 2" xfId="393"/>
    <cellStyle name="xl166 2 2" xfId="760"/>
    <cellStyle name="xl166 3" xfId="394"/>
    <cellStyle name="xl166 4" xfId="646"/>
    <cellStyle name="xl167" xfId="97"/>
    <cellStyle name="xl167 2" xfId="395"/>
    <cellStyle name="xl167 2 2" xfId="761"/>
    <cellStyle name="xl167 3" xfId="396"/>
    <cellStyle name="xl167 4" xfId="650"/>
    <cellStyle name="xl168" xfId="98"/>
    <cellStyle name="xl168 2" xfId="397"/>
    <cellStyle name="xl168 2 2" xfId="762"/>
    <cellStyle name="xl168 3" xfId="398"/>
    <cellStyle name="xl168 4" xfId="654"/>
    <cellStyle name="xl169" xfId="99"/>
    <cellStyle name="xl169 2" xfId="399"/>
    <cellStyle name="xl169 2 2" xfId="763"/>
    <cellStyle name="xl169 3" xfId="400"/>
    <cellStyle name="xl169 4" xfId="677"/>
    <cellStyle name="xl170" xfId="100"/>
    <cellStyle name="xl170 2" xfId="401"/>
    <cellStyle name="xl170 2 2" xfId="764"/>
    <cellStyle name="xl170 3" xfId="402"/>
    <cellStyle name="xl170 4" xfId="680"/>
    <cellStyle name="xl171" xfId="101"/>
    <cellStyle name="xl171 2" xfId="403"/>
    <cellStyle name="xl171 2 2" xfId="765"/>
    <cellStyle name="xl171 3" xfId="404"/>
    <cellStyle name="xl171 4" xfId="683"/>
    <cellStyle name="xl172" xfId="102"/>
    <cellStyle name="xl172 2" xfId="405"/>
    <cellStyle name="xl172 2 2" xfId="766"/>
    <cellStyle name="xl172 3" xfId="406"/>
    <cellStyle name="xl172 4" xfId="686"/>
    <cellStyle name="xl173" xfId="103"/>
    <cellStyle name="xl173 2" xfId="407"/>
    <cellStyle name="xl173 2 2" xfId="767"/>
    <cellStyle name="xl173 3" xfId="408"/>
    <cellStyle name="xl173 4" xfId="678"/>
    <cellStyle name="xl174" xfId="104"/>
    <cellStyle name="xl174 2" xfId="409"/>
    <cellStyle name="xl174 2 2" xfId="768"/>
    <cellStyle name="xl174 3" xfId="410"/>
    <cellStyle name="xl174 4" xfId="681"/>
    <cellStyle name="xl175" xfId="105"/>
    <cellStyle name="xl175 2" xfId="411"/>
    <cellStyle name="xl175 2 2" xfId="769"/>
    <cellStyle name="xl175 3" xfId="412"/>
    <cellStyle name="xl175 4" xfId="679"/>
    <cellStyle name="xl176" xfId="106"/>
    <cellStyle name="xl176 2" xfId="413"/>
    <cellStyle name="xl176 2 2" xfId="770"/>
    <cellStyle name="xl176 3" xfId="414"/>
    <cellStyle name="xl176 4" xfId="632"/>
    <cellStyle name="xl177" xfId="107"/>
    <cellStyle name="xl177 2" xfId="415"/>
    <cellStyle name="xl177 2 2" xfId="771"/>
    <cellStyle name="xl177 3" xfId="416"/>
    <cellStyle name="xl177 4" xfId="622"/>
    <cellStyle name="xl178" xfId="108"/>
    <cellStyle name="xl178 2" xfId="417"/>
    <cellStyle name="xl178 2 2" xfId="772"/>
    <cellStyle name="xl178 3" xfId="418"/>
    <cellStyle name="xl178 4" xfId="633"/>
    <cellStyle name="xl179" xfId="109"/>
    <cellStyle name="xl179 2" xfId="419"/>
    <cellStyle name="xl179 2 2" xfId="773"/>
    <cellStyle name="xl179 3" xfId="420"/>
    <cellStyle name="xl179 4" xfId="642"/>
    <cellStyle name="xl180" xfId="110"/>
    <cellStyle name="xl180 2" xfId="421"/>
    <cellStyle name="xl180 2 2" xfId="774"/>
    <cellStyle name="xl180 3" xfId="422"/>
    <cellStyle name="xl180 4" xfId="656"/>
    <cellStyle name="xl181" xfId="111"/>
    <cellStyle name="xl181 2" xfId="423"/>
    <cellStyle name="xl181 2 2" xfId="775"/>
    <cellStyle name="xl181 3" xfId="424"/>
    <cellStyle name="xl181 4" xfId="684"/>
    <cellStyle name="xl182" xfId="112"/>
    <cellStyle name="xl182 2" xfId="425"/>
    <cellStyle name="xl182 2 2" xfId="776"/>
    <cellStyle name="xl182 3" xfId="426"/>
    <cellStyle name="xl182 4" xfId="6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4" xfId="689"/>
    <cellStyle name="xl22" xfId="120"/>
    <cellStyle name="xl22 2" xfId="121"/>
    <cellStyle name="xl22 3" xfId="428"/>
    <cellStyle name="xl22 3 2" xfId="778"/>
    <cellStyle name="xl22 4" xfId="527"/>
    <cellStyle name="xl23" xfId="122"/>
    <cellStyle name="xl23 2" xfId="123"/>
    <cellStyle name="xl23 3" xfId="429"/>
    <cellStyle name="xl23 3 2" xfId="779"/>
    <cellStyle name="xl23 4" xfId="533"/>
    <cellStyle name="xl24" xfId="124"/>
    <cellStyle name="xl24 2" xfId="125"/>
    <cellStyle name="xl24 3" xfId="430"/>
    <cellStyle name="xl24 3 2" xfId="780"/>
    <cellStyle name="xl24 4" xfId="537"/>
    <cellStyle name="xl25" xfId="126"/>
    <cellStyle name="xl25 2" xfId="127"/>
    <cellStyle name="xl25 3" xfId="431"/>
    <cellStyle name="xl25 3 2" xfId="781"/>
    <cellStyle name="xl25 4" xfId="544"/>
    <cellStyle name="xl26" xfId="8"/>
    <cellStyle name="xl26 2" xfId="128"/>
    <cellStyle name="xl26 3" xfId="432"/>
    <cellStyle name="xl26 3 2" xfId="782"/>
    <cellStyle name="xl26 4" xfId="559"/>
    <cellStyle name="xl27" xfId="129"/>
    <cellStyle name="xl27 2" xfId="433"/>
    <cellStyle name="xl27 2 2" xfId="783"/>
    <cellStyle name="xl27 3" xfId="531"/>
    <cellStyle name="xl28" xfId="130"/>
    <cellStyle name="xl28 2" xfId="434"/>
    <cellStyle name="xl28 2 2" xfId="784"/>
    <cellStyle name="xl28 3" xfId="561"/>
    <cellStyle name="xl29" xfId="131"/>
    <cellStyle name="xl29 2" xfId="435"/>
    <cellStyle name="xl29 2 2" xfId="785"/>
    <cellStyle name="xl29 3" xfId="563"/>
    <cellStyle name="xl30" xfId="132"/>
    <cellStyle name="xl30 2" xfId="436"/>
    <cellStyle name="xl30 2 2" xfId="786"/>
    <cellStyle name="xl30 3" xfId="569"/>
    <cellStyle name="xl31" xfId="11"/>
    <cellStyle name="xl31 2" xfId="133"/>
    <cellStyle name="xl31 2 2" xfId="437"/>
    <cellStyle name="xl31 2 2 2" xfId="787"/>
    <cellStyle name="xl31 3" xfId="574"/>
    <cellStyle name="xl32" xfId="134"/>
    <cellStyle name="xl32 2" xfId="438"/>
    <cellStyle name="xl32 2 2" xfId="788"/>
    <cellStyle name="xl32 3" xfId="690"/>
    <cellStyle name="xl33" xfId="135"/>
    <cellStyle name="xl33 2" xfId="439"/>
    <cellStyle name="xl33 2 2" xfId="789"/>
    <cellStyle name="xl33 3" xfId="538"/>
    <cellStyle name="xl34" xfId="136"/>
    <cellStyle name="xl34 2" xfId="440"/>
    <cellStyle name="xl34 2 2" xfId="790"/>
    <cellStyle name="xl34 3" xfId="555"/>
    <cellStyle name="xl35" xfId="137"/>
    <cellStyle name="xl35 2" xfId="441"/>
    <cellStyle name="xl35 2 2" xfId="791"/>
    <cellStyle name="xl35 3" xfId="564"/>
    <cellStyle name="xl36" xfId="138"/>
    <cellStyle name="xl36 2" xfId="442"/>
    <cellStyle name="xl36 2 2" xfId="792"/>
    <cellStyle name="xl36 3" xfId="570"/>
    <cellStyle name="xl37" xfId="139"/>
    <cellStyle name="xl37 2" xfId="443"/>
    <cellStyle name="xl37 2 2" xfId="793"/>
    <cellStyle name="xl37 3" xfId="575"/>
    <cellStyle name="xl38" xfId="1"/>
    <cellStyle name="xl38 2" xfId="140"/>
    <cellStyle name="xl38 3" xfId="444"/>
    <cellStyle name="xl38 3 2" xfId="794"/>
    <cellStyle name="xl38 4" xfId="578"/>
    <cellStyle name="xl39" xfId="141"/>
    <cellStyle name="xl39 2" xfId="445"/>
    <cellStyle name="xl39 2 2" xfId="795"/>
    <cellStyle name="xl39 3" xfId="556"/>
    <cellStyle name="xl40" xfId="142"/>
    <cellStyle name="xl40 2" xfId="446"/>
    <cellStyle name="xl40 2 2" xfId="796"/>
    <cellStyle name="xl40 3" xfId="548"/>
    <cellStyle name="xl41" xfId="143"/>
    <cellStyle name="xl41 2" xfId="447"/>
    <cellStyle name="xl41 2 2" xfId="797"/>
    <cellStyle name="xl41 3" xfId="565"/>
    <cellStyle name="xl42" xfId="2"/>
    <cellStyle name="xl42 2" xfId="144"/>
    <cellStyle name="xl42 3" xfId="448"/>
    <cellStyle name="xl42 3 2" xfId="798"/>
    <cellStyle name="xl42 4" xfId="571"/>
    <cellStyle name="xl43" xfId="12"/>
    <cellStyle name="xl43 2" xfId="145"/>
    <cellStyle name="xl43 2 2" xfId="449"/>
    <cellStyle name="xl43 2 2 2" xfId="799"/>
    <cellStyle name="xl43 3" xfId="576"/>
    <cellStyle name="xl44" xfId="10"/>
    <cellStyle name="xl44 2" xfId="146"/>
    <cellStyle name="xl44 2 2" xfId="450"/>
    <cellStyle name="xl44 2 2 2" xfId="800"/>
    <cellStyle name="xl44 3" xfId="562"/>
    <cellStyle name="xl45" xfId="147"/>
    <cellStyle name="xl45 2" xfId="451"/>
    <cellStyle name="xl45 2 2" xfId="801"/>
    <cellStyle name="xl45 3" xfId="452"/>
    <cellStyle name="xl45 4" xfId="566"/>
    <cellStyle name="xl46" xfId="148"/>
    <cellStyle name="xl46 2" xfId="453"/>
    <cellStyle name="xl46 2 2" xfId="802"/>
    <cellStyle name="xl46 3" xfId="580"/>
    <cellStyle name="xl47" xfId="149"/>
    <cellStyle name="xl47 2" xfId="454"/>
    <cellStyle name="xl47 2 2" xfId="803"/>
    <cellStyle name="xl47 3" xfId="528"/>
    <cellStyle name="xl48" xfId="150"/>
    <cellStyle name="xl48 2" xfId="455"/>
    <cellStyle name="xl48 2 2" xfId="804"/>
    <cellStyle name="xl48 3" xfId="545"/>
    <cellStyle name="xl49" xfId="151"/>
    <cellStyle name="xl49 2" xfId="456"/>
    <cellStyle name="xl49 2 2" xfId="805"/>
    <cellStyle name="xl49 3" xfId="551"/>
    <cellStyle name="xl50" xfId="152"/>
    <cellStyle name="xl50 2" xfId="457"/>
    <cellStyle name="xl50 2 2" xfId="806"/>
    <cellStyle name="xl50 3" xfId="553"/>
    <cellStyle name="xl51" xfId="153"/>
    <cellStyle name="xl51 2" xfId="458"/>
    <cellStyle name="xl51 2 2" xfId="807"/>
    <cellStyle name="xl51 3" xfId="534"/>
    <cellStyle name="xl52" xfId="154"/>
    <cellStyle name="xl52 2" xfId="459"/>
    <cellStyle name="xl52 2 2" xfId="808"/>
    <cellStyle name="xl52 3" xfId="539"/>
    <cellStyle name="xl53" xfId="155"/>
    <cellStyle name="xl53 2" xfId="460"/>
    <cellStyle name="xl53 2 2" xfId="809"/>
    <cellStyle name="xl53 3" xfId="546"/>
    <cellStyle name="xl54" xfId="156"/>
    <cellStyle name="xl54 2" xfId="461"/>
    <cellStyle name="xl54 2 2" xfId="810"/>
    <cellStyle name="xl54 3" xfId="529"/>
    <cellStyle name="xl55" xfId="157"/>
    <cellStyle name="xl55 2" xfId="462"/>
    <cellStyle name="xl55 2 2" xfId="811"/>
    <cellStyle name="xl55 3" xfId="560"/>
    <cellStyle name="xl56" xfId="158"/>
    <cellStyle name="xl56 2" xfId="463"/>
    <cellStyle name="xl56 2 2" xfId="812"/>
    <cellStyle name="xl56 3" xfId="535"/>
    <cellStyle name="xl57" xfId="159"/>
    <cellStyle name="xl57 2" xfId="464"/>
    <cellStyle name="xl57 2 2" xfId="813"/>
    <cellStyle name="xl57 3" xfId="540"/>
    <cellStyle name="xl58" xfId="160"/>
    <cellStyle name="xl58 2" xfId="465"/>
    <cellStyle name="xl58 2 2" xfId="814"/>
    <cellStyle name="xl58 3" xfId="547"/>
    <cellStyle name="xl59" xfId="161"/>
    <cellStyle name="xl59 2" xfId="466"/>
    <cellStyle name="xl59 2 2" xfId="815"/>
    <cellStyle name="xl59 3" xfId="550"/>
    <cellStyle name="xl60" xfId="162"/>
    <cellStyle name="xl60 2" xfId="467"/>
    <cellStyle name="xl60 2 2" xfId="816"/>
    <cellStyle name="xl60 3" xfId="552"/>
    <cellStyle name="xl61" xfId="163"/>
    <cellStyle name="xl61 2" xfId="468"/>
    <cellStyle name="xl61 2 2" xfId="817"/>
    <cellStyle name="xl61 3" xfId="554"/>
    <cellStyle name="xl62" xfId="164"/>
    <cellStyle name="xl62 2" xfId="469"/>
    <cellStyle name="xl62 2 2" xfId="818"/>
    <cellStyle name="xl62 3" xfId="557"/>
    <cellStyle name="xl63" xfId="7"/>
    <cellStyle name="xl63 2" xfId="165"/>
    <cellStyle name="xl63 3" xfId="470"/>
    <cellStyle name="xl63 3 2" xfId="819"/>
    <cellStyle name="xl63 4" xfId="558"/>
    <cellStyle name="xl64" xfId="166"/>
    <cellStyle name="xl64 2" xfId="471"/>
    <cellStyle name="xl64 2 2" xfId="820"/>
    <cellStyle name="xl64 3" xfId="530"/>
    <cellStyle name="xl65" xfId="167"/>
    <cellStyle name="xl65 2" xfId="472"/>
    <cellStyle name="xl65 2 2" xfId="821"/>
    <cellStyle name="xl65 3" xfId="536"/>
    <cellStyle name="xl66" xfId="168"/>
    <cellStyle name="xl66 2" xfId="473"/>
    <cellStyle name="xl66 2 2" xfId="822"/>
    <cellStyle name="xl66 3" xfId="541"/>
    <cellStyle name="xl67" xfId="169"/>
    <cellStyle name="xl67 2" xfId="474"/>
    <cellStyle name="xl67 2 2" xfId="823"/>
    <cellStyle name="xl67 3" xfId="475"/>
    <cellStyle name="xl67 4" xfId="567"/>
    <cellStyle name="xl68" xfId="170"/>
    <cellStyle name="xl68 2" xfId="476"/>
    <cellStyle name="xl68 2 2" xfId="824"/>
    <cellStyle name="xl68 3" xfId="572"/>
    <cellStyle name="xl69" xfId="171"/>
    <cellStyle name="xl69 2" xfId="477"/>
    <cellStyle name="xl69 2 2" xfId="825"/>
    <cellStyle name="xl69 3" xfId="568"/>
    <cellStyle name="xl70" xfId="172"/>
    <cellStyle name="xl70 2" xfId="478"/>
    <cellStyle name="xl70 2 2" xfId="826"/>
    <cellStyle name="xl70 3" xfId="573"/>
    <cellStyle name="xl71" xfId="173"/>
    <cellStyle name="xl71 2" xfId="479"/>
    <cellStyle name="xl71 2 2" xfId="827"/>
    <cellStyle name="xl71 3" xfId="480"/>
    <cellStyle name="xl71 4" xfId="577"/>
    <cellStyle name="xl72" xfId="174"/>
    <cellStyle name="xl72 2" xfId="481"/>
    <cellStyle name="xl72 2 2" xfId="828"/>
    <cellStyle name="xl72 3" xfId="579"/>
    <cellStyle name="xl73" xfId="175"/>
    <cellStyle name="xl73 2" xfId="482"/>
    <cellStyle name="xl73 2 2" xfId="829"/>
    <cellStyle name="xl73 3" xfId="532"/>
    <cellStyle name="xl74" xfId="176"/>
    <cellStyle name="xl74 2" xfId="483"/>
    <cellStyle name="xl74 2 2" xfId="830"/>
    <cellStyle name="xl74 3" xfId="542"/>
    <cellStyle name="xl75" xfId="177"/>
    <cellStyle name="xl75 2" xfId="484"/>
    <cellStyle name="xl75 2 2" xfId="831"/>
    <cellStyle name="xl75 3" xfId="549"/>
    <cellStyle name="xl76" xfId="178"/>
    <cellStyle name="xl76 2" xfId="485"/>
    <cellStyle name="xl76 2 2" xfId="832"/>
    <cellStyle name="xl76 3" xfId="543"/>
    <cellStyle name="xl77" xfId="179"/>
    <cellStyle name="xl77 2" xfId="486"/>
    <cellStyle name="xl77 2 2" xfId="833"/>
    <cellStyle name="xl77 3" xfId="581"/>
    <cellStyle name="xl78" xfId="180"/>
    <cellStyle name="xl78 2" xfId="487"/>
    <cellStyle name="xl78 2 2" xfId="834"/>
    <cellStyle name="xl78 3" xfId="584"/>
    <cellStyle name="xl79" xfId="181"/>
    <cellStyle name="xl79 2" xfId="488"/>
    <cellStyle name="xl79 2 2" xfId="835"/>
    <cellStyle name="xl79 3" xfId="588"/>
    <cellStyle name="xl80" xfId="182"/>
    <cellStyle name="xl80 2" xfId="489"/>
    <cellStyle name="xl80 2 2" xfId="836"/>
    <cellStyle name="xl80 3" xfId="595"/>
    <cellStyle name="xl81" xfId="183"/>
    <cellStyle name="xl81 2" xfId="490"/>
    <cellStyle name="xl81 2 2" xfId="837"/>
    <cellStyle name="xl81 3" xfId="597"/>
    <cellStyle name="xl82" xfId="184"/>
    <cellStyle name="xl82 2" xfId="491"/>
    <cellStyle name="xl82 2 2" xfId="838"/>
    <cellStyle name="xl82 3" xfId="492"/>
    <cellStyle name="xl82 4" xfId="582"/>
    <cellStyle name="xl83" xfId="185"/>
    <cellStyle name="xl83 2" xfId="493"/>
    <cellStyle name="xl83 2 2" xfId="839"/>
    <cellStyle name="xl83 3" xfId="494"/>
    <cellStyle name="xl83 4" xfId="593"/>
    <cellStyle name="xl84" xfId="186"/>
    <cellStyle name="xl84 2" xfId="495"/>
    <cellStyle name="xl84 2 2" xfId="840"/>
    <cellStyle name="xl84 3" xfId="496"/>
    <cellStyle name="xl84 4" xfId="596"/>
    <cellStyle name="xl85" xfId="187"/>
    <cellStyle name="xl85 2" xfId="497"/>
    <cellStyle name="xl85 2 2" xfId="841"/>
    <cellStyle name="xl85 3" xfId="498"/>
    <cellStyle name="xl85 4" xfId="598"/>
    <cellStyle name="xl86" xfId="188"/>
    <cellStyle name="xl86 2" xfId="499"/>
    <cellStyle name="xl86 2 2" xfId="842"/>
    <cellStyle name="xl86 3" xfId="500"/>
    <cellStyle name="xl86 4" xfId="603"/>
    <cellStyle name="xl87" xfId="189"/>
    <cellStyle name="xl87 2" xfId="501"/>
    <cellStyle name="xl87 2 2" xfId="843"/>
    <cellStyle name="xl87 3" xfId="502"/>
    <cellStyle name="xl87 4" xfId="583"/>
    <cellStyle name="xl88" xfId="190"/>
    <cellStyle name="xl88 2" xfId="503"/>
    <cellStyle name="xl88 2 2" xfId="844"/>
    <cellStyle name="xl88 3" xfId="504"/>
    <cellStyle name="xl88 4" xfId="589"/>
    <cellStyle name="xl89" xfId="191"/>
    <cellStyle name="xl89 2" xfId="505"/>
    <cellStyle name="xl89 2 2" xfId="845"/>
    <cellStyle name="xl89 3" xfId="506"/>
    <cellStyle name="xl89 4" xfId="599"/>
    <cellStyle name="xl90" xfId="192"/>
    <cellStyle name="xl90 2" xfId="507"/>
    <cellStyle name="xl90 2 2" xfId="846"/>
    <cellStyle name="xl90 3" xfId="508"/>
    <cellStyle name="xl90 4" xfId="585"/>
    <cellStyle name="xl91" xfId="193"/>
    <cellStyle name="xl91 2" xfId="509"/>
    <cellStyle name="xl91 2 2" xfId="847"/>
    <cellStyle name="xl91 3" xfId="510"/>
    <cellStyle name="xl91 4" xfId="590"/>
    <cellStyle name="xl92" xfId="194"/>
    <cellStyle name="xl92 2" xfId="511"/>
    <cellStyle name="xl92 2 2" xfId="848"/>
    <cellStyle name="xl92 3" xfId="512"/>
    <cellStyle name="xl92 4" xfId="600"/>
    <cellStyle name="xl93" xfId="195"/>
    <cellStyle name="xl93 2" xfId="513"/>
    <cellStyle name="xl93 2 2" xfId="849"/>
    <cellStyle name="xl93 3" xfId="514"/>
    <cellStyle name="xl93 4" xfId="591"/>
    <cellStyle name="xl94" xfId="196"/>
    <cellStyle name="xl94 2" xfId="515"/>
    <cellStyle name="xl94 2 2" xfId="850"/>
    <cellStyle name="xl94 3" xfId="516"/>
    <cellStyle name="xl94 4" xfId="594"/>
    <cellStyle name="xl95" xfId="197"/>
    <cellStyle name="xl95 2" xfId="517"/>
    <cellStyle name="xl95 2 2" xfId="851"/>
    <cellStyle name="xl95 3" xfId="518"/>
    <cellStyle name="xl95 4" xfId="601"/>
    <cellStyle name="xl96" xfId="198"/>
    <cellStyle name="xl96 2" xfId="519"/>
    <cellStyle name="xl96 2 2" xfId="852"/>
    <cellStyle name="xl96 3" xfId="520"/>
    <cellStyle name="xl96 4" xfId="592"/>
    <cellStyle name="xl97" xfId="199"/>
    <cellStyle name="xl97 2" xfId="521"/>
    <cellStyle name="xl97 2 2" xfId="853"/>
    <cellStyle name="xl97 3" xfId="522"/>
    <cellStyle name="xl97 4" xfId="602"/>
    <cellStyle name="xl98" xfId="200"/>
    <cellStyle name="xl98 2" xfId="523"/>
    <cellStyle name="xl98 2 2" xfId="854"/>
    <cellStyle name="xl98 3" xfId="524"/>
    <cellStyle name="xl98 4" xfId="586"/>
    <cellStyle name="xl99" xfId="201"/>
    <cellStyle name="xl99 2" xfId="525"/>
    <cellStyle name="xl99 2 2" xfId="855"/>
    <cellStyle name="xl99 3" xfId="526"/>
    <cellStyle name="xl99 4" xfId="587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Обычный" xfId="0" builtinId="0"/>
    <cellStyle name="Обычный 12" xfId="856"/>
    <cellStyle name="Обычный 2" xfId="3"/>
    <cellStyle name="Обычный 2 2" xfId="213"/>
    <cellStyle name="Обычный 2 3" xfId="212"/>
    <cellStyle name="Обычный 3" xfId="4"/>
    <cellStyle name="Обычный 3 2" xfId="215"/>
    <cellStyle name="Обычный 3 3" xfId="214"/>
    <cellStyle name="Обычный 4" xfId="216"/>
    <cellStyle name="Обычный 5" xfId="217"/>
    <cellStyle name="Обычный 6" xfId="13"/>
    <cellStyle name="Обычный 7" xfId="15"/>
    <cellStyle name="Обычный 8" xfId="691"/>
    <cellStyle name="Подпись итогов" xfId="14"/>
    <cellStyle name="Процентный" xfId="9" builtinId="5"/>
    <cellStyle name="Процентный 2" xfId="218"/>
    <cellStyle name="Процентный 3" xfId="219"/>
    <cellStyle name="Процентный 4" xfId="220"/>
    <cellStyle name="Процентный 5" xfId="221"/>
    <cellStyle name="Процентный 6" xfId="222"/>
    <cellStyle name="Стиль 1" xfId="5"/>
    <cellStyle name="Стиль 1 2" xfId="223"/>
    <cellStyle name="Финансовый [0] 2" xfId="224"/>
    <cellStyle name="Финансовый [0] 3" xfId="225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0" xfId="252"/>
    <cellStyle name="Финансовый 4" xfId="253"/>
    <cellStyle name="Финансовый 5" xfId="254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4"/>
  <sheetViews>
    <sheetView showGridLines="0" tabSelected="1" view="pageBreakPreview" zoomScale="70" zoomScaleNormal="70" zoomScaleSheetLayoutView="70" workbookViewId="0">
      <selection activeCell="I9" sqref="I9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50"/>
      <c r="D1" s="150"/>
      <c r="E1" s="150"/>
    </row>
    <row r="2" spans="1:11" s="66" customFormat="1" ht="105" customHeight="1" x14ac:dyDescent="0.25">
      <c r="A2" s="61"/>
      <c r="B2" s="61"/>
      <c r="C2" s="151" t="s">
        <v>564</v>
      </c>
      <c r="D2" s="151"/>
      <c r="E2" s="151"/>
    </row>
    <row r="3" spans="1:11" s="66" customFormat="1" ht="27" customHeight="1" x14ac:dyDescent="0.25">
      <c r="A3" s="61"/>
      <c r="B3" s="61"/>
      <c r="C3" s="151"/>
      <c r="D3" s="151"/>
      <c r="E3" s="151"/>
    </row>
    <row r="4" spans="1:11" s="66" customFormat="1" ht="70.5" customHeight="1" x14ac:dyDescent="0.25">
      <c r="A4" s="61"/>
      <c r="B4" s="61"/>
      <c r="C4" s="152" t="s">
        <v>563</v>
      </c>
      <c r="D4" s="151"/>
      <c r="E4" s="151"/>
    </row>
    <row r="5" spans="1:11" s="66" customFormat="1" ht="18.75" customHeight="1" x14ac:dyDescent="0.25">
      <c r="B5" s="61"/>
      <c r="C5" s="151"/>
      <c r="D5" s="151"/>
      <c r="E5" s="151"/>
    </row>
    <row r="6" spans="1:11" s="66" customFormat="1" ht="18.75" customHeight="1" x14ac:dyDescent="0.25">
      <c r="A6" s="61"/>
      <c r="B6" s="61"/>
      <c r="C6" s="105"/>
      <c r="D6" s="105"/>
      <c r="E6" s="105"/>
    </row>
    <row r="7" spans="1:11" s="66" customFormat="1" ht="18.75" customHeight="1" x14ac:dyDescent="0.25">
      <c r="A7" s="61"/>
      <c r="B7" s="61"/>
      <c r="C7" s="105"/>
      <c r="D7" s="105"/>
      <c r="E7" s="105"/>
    </row>
    <row r="8" spans="1:11" s="66" customFormat="1" ht="18.75" customHeight="1" x14ac:dyDescent="0.25">
      <c r="A8" s="153" t="s">
        <v>504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</row>
    <row r="9" spans="1:11" ht="37.5" customHeight="1" x14ac:dyDescent="0.25">
      <c r="A9" s="149"/>
      <c r="B9" s="149"/>
      <c r="C9" s="149"/>
      <c r="D9" s="149"/>
      <c r="E9" s="149"/>
    </row>
    <row r="10" spans="1:11" ht="54.75" customHeight="1" x14ac:dyDescent="0.25">
      <c r="A10" s="64" t="s">
        <v>319</v>
      </c>
      <c r="B10" s="65" t="s">
        <v>316</v>
      </c>
      <c r="C10" s="106" t="s">
        <v>320</v>
      </c>
      <c r="D10" s="106" t="s">
        <v>321</v>
      </c>
      <c r="E10" s="106" t="s">
        <v>503</v>
      </c>
    </row>
    <row r="11" spans="1:11" ht="22.5" customHeight="1" x14ac:dyDescent="0.25">
      <c r="A11" s="70" t="s">
        <v>317</v>
      </c>
      <c r="B11" s="71" t="s">
        <v>318</v>
      </c>
      <c r="C11" s="62">
        <f>C12+C18+C28+C37+C45+C50+C63+C70+C76+C87</f>
        <v>2673344.0000000005</v>
      </c>
      <c r="D11" s="62">
        <f>D28</f>
        <v>0</v>
      </c>
      <c r="E11" s="62">
        <f>E28</f>
        <v>0</v>
      </c>
    </row>
    <row r="12" spans="1:11" ht="19.5" customHeight="1" x14ac:dyDescent="0.25">
      <c r="A12" s="87" t="s">
        <v>329</v>
      </c>
      <c r="B12" s="72" t="s">
        <v>328</v>
      </c>
      <c r="C12" s="89">
        <f>C13+C14+C15+C16+C17</f>
        <v>-1051895</v>
      </c>
      <c r="D12" s="94">
        <f>D13+D14+D15+D16+D17</f>
        <v>0</v>
      </c>
      <c r="E12" s="94">
        <f>E13+E14+E15+E16+E17</f>
        <v>0</v>
      </c>
    </row>
    <row r="13" spans="1:11" ht="63" customHeight="1" x14ac:dyDescent="0.25">
      <c r="A13" s="68" t="s">
        <v>330</v>
      </c>
      <c r="B13" s="73" t="s">
        <v>323</v>
      </c>
      <c r="C13" s="104">
        <v>-1051895</v>
      </c>
      <c r="D13" s="99">
        <v>0</v>
      </c>
      <c r="E13" s="99">
        <v>0</v>
      </c>
    </row>
    <row r="14" spans="1:11" ht="96" customHeight="1" x14ac:dyDescent="0.25">
      <c r="A14" s="68" t="s">
        <v>331</v>
      </c>
      <c r="B14" s="73" t="s">
        <v>324</v>
      </c>
      <c r="C14" s="104">
        <v>75000</v>
      </c>
      <c r="D14" s="99">
        <v>0</v>
      </c>
      <c r="E14" s="99">
        <v>0</v>
      </c>
    </row>
    <row r="15" spans="1:11" ht="49.5" customHeight="1" x14ac:dyDescent="0.25">
      <c r="A15" s="68" t="s">
        <v>332</v>
      </c>
      <c r="B15" s="74" t="s">
        <v>325</v>
      </c>
      <c r="C15" s="104">
        <v>-2200000</v>
      </c>
      <c r="D15" s="99">
        <v>0</v>
      </c>
      <c r="E15" s="99">
        <v>0</v>
      </c>
    </row>
    <row r="16" spans="1:11" ht="79.5" customHeight="1" x14ac:dyDescent="0.25">
      <c r="A16" s="68" t="s">
        <v>333</v>
      </c>
      <c r="B16" s="73" t="s">
        <v>326</v>
      </c>
      <c r="C16" s="104">
        <v>8000</v>
      </c>
      <c r="D16" s="99">
        <v>0</v>
      </c>
      <c r="E16" s="99">
        <v>0</v>
      </c>
    </row>
    <row r="17" spans="1:5" ht="88.5" customHeight="1" x14ac:dyDescent="0.25">
      <c r="A17" s="68" t="s">
        <v>334</v>
      </c>
      <c r="B17" s="73" t="s">
        <v>327</v>
      </c>
      <c r="C17" s="104">
        <v>2117000</v>
      </c>
      <c r="D17" s="99">
        <v>0</v>
      </c>
      <c r="E17" s="99">
        <v>0</v>
      </c>
    </row>
    <row r="18" spans="1:5" s="66" customFormat="1" ht="43.5" customHeight="1" x14ac:dyDescent="0.25">
      <c r="A18" s="111" t="s">
        <v>505</v>
      </c>
      <c r="B18" s="112" t="s">
        <v>506</v>
      </c>
      <c r="C18" s="104">
        <f>C19</f>
        <v>2673344</v>
      </c>
      <c r="D18" s="99">
        <v>0</v>
      </c>
      <c r="E18" s="99">
        <v>0</v>
      </c>
    </row>
    <row r="19" spans="1:5" s="66" customFormat="1" ht="39" customHeight="1" x14ac:dyDescent="0.25">
      <c r="A19" s="113" t="s">
        <v>507</v>
      </c>
      <c r="B19" s="114" t="s">
        <v>508</v>
      </c>
      <c r="C19" s="104">
        <f>C20+C22+C24+C26</f>
        <v>2673344</v>
      </c>
      <c r="D19" s="99">
        <v>0</v>
      </c>
      <c r="E19" s="99">
        <v>0</v>
      </c>
    </row>
    <row r="20" spans="1:5" s="66" customFormat="1" ht="88.5" customHeight="1" x14ac:dyDescent="0.25">
      <c r="A20" s="113" t="s">
        <v>509</v>
      </c>
      <c r="B20" s="115" t="s">
        <v>510</v>
      </c>
      <c r="C20" s="104">
        <f>C21</f>
        <v>2375000</v>
      </c>
      <c r="D20" s="99">
        <v>0</v>
      </c>
      <c r="E20" s="99">
        <v>0</v>
      </c>
    </row>
    <row r="21" spans="1:5" s="66" customFormat="1" ht="88.5" customHeight="1" x14ac:dyDescent="0.25">
      <c r="A21" s="113" t="s">
        <v>511</v>
      </c>
      <c r="B21" s="115" t="s">
        <v>512</v>
      </c>
      <c r="C21" s="104">
        <v>2375000</v>
      </c>
      <c r="D21" s="99">
        <v>0</v>
      </c>
      <c r="E21" s="99">
        <v>0</v>
      </c>
    </row>
    <row r="22" spans="1:5" s="66" customFormat="1" ht="88.5" customHeight="1" x14ac:dyDescent="0.25">
      <c r="A22" s="113" t="s">
        <v>513</v>
      </c>
      <c r="B22" s="116" t="s">
        <v>514</v>
      </c>
      <c r="C22" s="104">
        <f>C23</f>
        <v>10700</v>
      </c>
      <c r="D22" s="99">
        <v>0</v>
      </c>
      <c r="E22" s="99">
        <v>0</v>
      </c>
    </row>
    <row r="23" spans="1:5" s="66" customFormat="1" ht="88.5" customHeight="1" x14ac:dyDescent="0.25">
      <c r="A23" s="113" t="s">
        <v>515</v>
      </c>
      <c r="B23" s="117" t="s">
        <v>516</v>
      </c>
      <c r="C23" s="104">
        <v>10700</v>
      </c>
      <c r="D23" s="99">
        <v>0</v>
      </c>
      <c r="E23" s="99">
        <v>0</v>
      </c>
    </row>
    <row r="24" spans="1:5" s="66" customFormat="1" ht="88.5" customHeight="1" x14ac:dyDescent="0.25">
      <c r="A24" s="113" t="s">
        <v>517</v>
      </c>
      <c r="B24" s="117" t="s">
        <v>518</v>
      </c>
      <c r="C24" s="104">
        <f>C25</f>
        <v>467644</v>
      </c>
      <c r="D24" s="99">
        <v>0</v>
      </c>
      <c r="E24" s="99">
        <v>0</v>
      </c>
    </row>
    <row r="25" spans="1:5" s="66" customFormat="1" ht="88.5" customHeight="1" x14ac:dyDescent="0.25">
      <c r="A25" s="113" t="s">
        <v>519</v>
      </c>
      <c r="B25" s="118" t="s">
        <v>520</v>
      </c>
      <c r="C25" s="104">
        <v>467644</v>
      </c>
      <c r="D25" s="99">
        <v>0</v>
      </c>
      <c r="E25" s="99">
        <v>0</v>
      </c>
    </row>
    <row r="26" spans="1:5" s="66" customFormat="1" ht="88.5" customHeight="1" x14ac:dyDescent="0.25">
      <c r="A26" s="113" t="s">
        <v>521</v>
      </c>
      <c r="B26" s="117" t="s">
        <v>522</v>
      </c>
      <c r="C26" s="104">
        <f>C27</f>
        <v>-180000</v>
      </c>
      <c r="D26" s="99">
        <v>0</v>
      </c>
      <c r="E26" s="99">
        <v>0</v>
      </c>
    </row>
    <row r="27" spans="1:5" s="66" customFormat="1" ht="88.5" customHeight="1" x14ac:dyDescent="0.25">
      <c r="A27" s="113" t="s">
        <v>523</v>
      </c>
      <c r="B27" s="119" t="s">
        <v>524</v>
      </c>
      <c r="C27" s="110">
        <v>-180000</v>
      </c>
      <c r="D27" s="99">
        <v>0</v>
      </c>
      <c r="E27" s="99">
        <v>0</v>
      </c>
    </row>
    <row r="28" spans="1:5" ht="26.25" customHeight="1" x14ac:dyDescent="0.25">
      <c r="A28" s="87" t="s">
        <v>341</v>
      </c>
      <c r="B28" s="75" t="s">
        <v>322</v>
      </c>
      <c r="C28" s="98">
        <f>C29+C32+C35</f>
        <v>-2403330.54</v>
      </c>
      <c r="D28" s="86">
        <f>D29+D32+D34+D35</f>
        <v>0</v>
      </c>
      <c r="E28" s="84">
        <f>E29+E32+E34</f>
        <v>0</v>
      </c>
    </row>
    <row r="29" spans="1:5" s="66" customFormat="1" ht="26.25" customHeight="1" x14ac:dyDescent="0.2">
      <c r="A29" s="76" t="s">
        <v>342</v>
      </c>
      <c r="B29" s="77" t="s">
        <v>335</v>
      </c>
      <c r="C29" s="67">
        <f>C30+C31</f>
        <v>-14833.05</v>
      </c>
      <c r="D29" s="83">
        <v>0</v>
      </c>
      <c r="E29" s="100">
        <v>0</v>
      </c>
    </row>
    <row r="30" spans="1:5" ht="22.5" customHeight="1" x14ac:dyDescent="0.2">
      <c r="A30" s="76" t="s">
        <v>343</v>
      </c>
      <c r="B30" s="77" t="s">
        <v>335</v>
      </c>
      <c r="C30" s="67">
        <v>-15000</v>
      </c>
      <c r="D30" s="83">
        <v>0</v>
      </c>
      <c r="E30" s="100">
        <v>0</v>
      </c>
    </row>
    <row r="31" spans="1:5" s="66" customFormat="1" ht="33.75" customHeight="1" x14ac:dyDescent="0.2">
      <c r="A31" s="76" t="s">
        <v>344</v>
      </c>
      <c r="B31" s="77" t="s">
        <v>336</v>
      </c>
      <c r="C31" s="67">
        <v>166.95</v>
      </c>
      <c r="D31" s="83">
        <v>0</v>
      </c>
      <c r="E31" s="100">
        <v>0</v>
      </c>
    </row>
    <row r="32" spans="1:5" s="66" customFormat="1" ht="22.5" customHeight="1" x14ac:dyDescent="0.2">
      <c r="A32" s="76" t="s">
        <v>345</v>
      </c>
      <c r="B32" s="77" t="s">
        <v>337</v>
      </c>
      <c r="C32" s="67">
        <f>C33+C34</f>
        <v>140601.61000000002</v>
      </c>
      <c r="D32" s="83">
        <v>0</v>
      </c>
      <c r="E32" s="100">
        <v>0</v>
      </c>
    </row>
    <row r="33" spans="1:5" s="66" customFormat="1" ht="22.5" customHeight="1" x14ac:dyDescent="0.2">
      <c r="A33" s="76" t="s">
        <v>346</v>
      </c>
      <c r="B33" s="77" t="s">
        <v>337</v>
      </c>
      <c r="C33" s="63">
        <v>140600.54</v>
      </c>
      <c r="D33" s="83">
        <v>0</v>
      </c>
      <c r="E33" s="100">
        <v>0</v>
      </c>
    </row>
    <row r="34" spans="1:5" s="66" customFormat="1" ht="35.25" customHeight="1" x14ac:dyDescent="0.2">
      <c r="A34" s="76" t="s">
        <v>347</v>
      </c>
      <c r="B34" s="77" t="s">
        <v>338</v>
      </c>
      <c r="C34" s="63">
        <v>1.07</v>
      </c>
      <c r="D34" s="83">
        <v>0</v>
      </c>
      <c r="E34" s="100">
        <v>0</v>
      </c>
    </row>
    <row r="35" spans="1:5" s="66" customFormat="1" ht="34.5" customHeight="1" x14ac:dyDescent="0.2">
      <c r="A35" s="76" t="s">
        <v>348</v>
      </c>
      <c r="B35" s="77" t="s">
        <v>339</v>
      </c>
      <c r="C35" s="67">
        <f>C36</f>
        <v>-2529099.1</v>
      </c>
      <c r="D35" s="83">
        <v>0</v>
      </c>
      <c r="E35" s="100">
        <v>0</v>
      </c>
    </row>
    <row r="36" spans="1:5" s="66" customFormat="1" ht="34.5" customHeight="1" x14ac:dyDescent="0.2">
      <c r="A36" s="78" t="s">
        <v>349</v>
      </c>
      <c r="B36" s="79" t="s">
        <v>340</v>
      </c>
      <c r="C36" s="131">
        <v>-2529099.1</v>
      </c>
      <c r="D36" s="83">
        <v>0</v>
      </c>
      <c r="E36" s="100">
        <v>0</v>
      </c>
    </row>
    <row r="37" spans="1:5" s="66" customFormat="1" ht="34.5" customHeight="1" x14ac:dyDescent="0.25">
      <c r="A37" s="81" t="s">
        <v>356</v>
      </c>
      <c r="B37" s="88" t="s">
        <v>350</v>
      </c>
      <c r="C37" s="97">
        <f>C38+C40+C43</f>
        <v>-1313077</v>
      </c>
      <c r="D37" s="97">
        <f>D38+D40</f>
        <v>0</v>
      </c>
      <c r="E37" s="97">
        <f>E38+E40</f>
        <v>0</v>
      </c>
    </row>
    <row r="38" spans="1:5" s="66" customFormat="1" ht="24.75" customHeight="1" x14ac:dyDescent="0.2">
      <c r="A38" s="69" t="s">
        <v>357</v>
      </c>
      <c r="B38" s="80" t="s">
        <v>351</v>
      </c>
      <c r="C38" s="85">
        <f>C39</f>
        <v>2181923</v>
      </c>
      <c r="D38" s="90">
        <f>D39</f>
        <v>0</v>
      </c>
      <c r="E38" s="90">
        <f>E39</f>
        <v>0</v>
      </c>
    </row>
    <row r="39" spans="1:5" s="66" customFormat="1" ht="51.75" customHeight="1" x14ac:dyDescent="0.2">
      <c r="A39" s="69" t="s">
        <v>358</v>
      </c>
      <c r="B39" s="80" t="s">
        <v>352</v>
      </c>
      <c r="C39" s="85">
        <v>2181923</v>
      </c>
      <c r="D39" s="90">
        <v>0</v>
      </c>
      <c r="E39" s="90">
        <v>0</v>
      </c>
    </row>
    <row r="40" spans="1:5" s="66" customFormat="1" ht="21.75" customHeight="1" x14ac:dyDescent="0.2">
      <c r="A40" s="69" t="s">
        <v>359</v>
      </c>
      <c r="B40" s="80" t="s">
        <v>353</v>
      </c>
      <c r="C40" s="85">
        <f t="shared" ref="C40:C41" si="0">C41</f>
        <v>-4150000</v>
      </c>
      <c r="D40" s="90">
        <f>D41</f>
        <v>0</v>
      </c>
      <c r="E40" s="90">
        <f>E41</f>
        <v>0</v>
      </c>
    </row>
    <row r="41" spans="1:5" s="66" customFormat="1" ht="24.75" customHeight="1" x14ac:dyDescent="0.2">
      <c r="A41" s="69" t="s">
        <v>360</v>
      </c>
      <c r="B41" s="80" t="s">
        <v>354</v>
      </c>
      <c r="C41" s="85">
        <f t="shared" si="0"/>
        <v>-4150000</v>
      </c>
      <c r="D41" s="90">
        <f>D42</f>
        <v>0</v>
      </c>
      <c r="E41" s="90">
        <f>E42</f>
        <v>0</v>
      </c>
    </row>
    <row r="42" spans="1:5" s="66" customFormat="1" ht="34.5" customHeight="1" x14ac:dyDescent="0.2">
      <c r="A42" s="69" t="s">
        <v>361</v>
      </c>
      <c r="B42" s="80" t="s">
        <v>355</v>
      </c>
      <c r="C42" s="85">
        <v>-4150000</v>
      </c>
      <c r="D42" s="90">
        <v>0</v>
      </c>
      <c r="E42" s="90">
        <v>0</v>
      </c>
    </row>
    <row r="43" spans="1:5" s="66" customFormat="1" ht="34.5" customHeight="1" x14ac:dyDescent="0.25">
      <c r="A43" s="120" t="s">
        <v>525</v>
      </c>
      <c r="B43" s="120" t="s">
        <v>526</v>
      </c>
      <c r="C43" s="85">
        <f>C44</f>
        <v>655000</v>
      </c>
      <c r="D43" s="90">
        <f>D44</f>
        <v>0</v>
      </c>
      <c r="E43" s="90">
        <f>E44</f>
        <v>0</v>
      </c>
    </row>
    <row r="44" spans="1:5" s="66" customFormat="1" ht="34.5" customHeight="1" x14ac:dyDescent="0.25">
      <c r="A44" s="120" t="s">
        <v>527</v>
      </c>
      <c r="B44" s="121" t="s">
        <v>528</v>
      </c>
      <c r="C44" s="85">
        <v>655000</v>
      </c>
      <c r="D44" s="90">
        <v>0</v>
      </c>
      <c r="E44" s="90">
        <v>0</v>
      </c>
    </row>
    <row r="45" spans="1:5" s="66" customFormat="1" ht="31.5" customHeight="1" x14ac:dyDescent="0.25">
      <c r="A45" s="81" t="s">
        <v>367</v>
      </c>
      <c r="B45" s="88" t="s">
        <v>362</v>
      </c>
      <c r="C45" s="93">
        <f>C46+C48</f>
        <v>605000</v>
      </c>
      <c r="D45" s="103">
        <f>D46+D48</f>
        <v>0</v>
      </c>
      <c r="E45" s="103">
        <f>E46+E48</f>
        <v>0</v>
      </c>
    </row>
    <row r="46" spans="1:5" s="66" customFormat="1" ht="42" customHeight="1" x14ac:dyDescent="0.2">
      <c r="A46" s="69" t="s">
        <v>368</v>
      </c>
      <c r="B46" s="80" t="s">
        <v>363</v>
      </c>
      <c r="C46" s="85">
        <f>C47</f>
        <v>610000</v>
      </c>
      <c r="D46" s="82">
        <f>D47</f>
        <v>0</v>
      </c>
      <c r="E46" s="82">
        <f>E47</f>
        <v>0</v>
      </c>
    </row>
    <row r="47" spans="1:5" s="66" customFormat="1" ht="42.75" customHeight="1" x14ac:dyDescent="0.2">
      <c r="A47" s="69" t="s">
        <v>369</v>
      </c>
      <c r="B47" s="80" t="s">
        <v>364</v>
      </c>
      <c r="C47" s="90">
        <v>610000</v>
      </c>
      <c r="D47" s="82">
        <v>0</v>
      </c>
      <c r="E47" s="82">
        <v>0</v>
      </c>
    </row>
    <row r="48" spans="1:5" s="66" customFormat="1" ht="44.25" customHeight="1" x14ac:dyDescent="0.2">
      <c r="A48" s="69" t="s">
        <v>370</v>
      </c>
      <c r="B48" s="80" t="s">
        <v>365</v>
      </c>
      <c r="C48" s="85">
        <f>C49</f>
        <v>-5000</v>
      </c>
      <c r="D48" s="82">
        <f>D49</f>
        <v>0</v>
      </c>
      <c r="E48" s="82">
        <f>E49</f>
        <v>0</v>
      </c>
    </row>
    <row r="49" spans="1:5" s="66" customFormat="1" ht="42" customHeight="1" x14ac:dyDescent="0.2">
      <c r="A49" s="69" t="s">
        <v>371</v>
      </c>
      <c r="B49" s="80" t="s">
        <v>366</v>
      </c>
      <c r="C49" s="90">
        <v>-5000</v>
      </c>
      <c r="D49" s="82">
        <v>0</v>
      </c>
      <c r="E49" s="82">
        <v>0</v>
      </c>
    </row>
    <row r="50" spans="1:5" s="66" customFormat="1" ht="34.5" customHeight="1" x14ac:dyDescent="0.25">
      <c r="A50" s="96" t="s">
        <v>373</v>
      </c>
      <c r="B50" s="88" t="s">
        <v>372</v>
      </c>
      <c r="C50" s="95">
        <f>C51+C53+C55+C57+C60</f>
        <v>-790459.4800000001</v>
      </c>
      <c r="D50" s="95">
        <f t="shared" ref="D50:E50" si="1">D51+D53+D55+D57+D60</f>
        <v>0</v>
      </c>
      <c r="E50" s="95">
        <f t="shared" si="1"/>
        <v>0</v>
      </c>
    </row>
    <row r="51" spans="1:5" s="66" customFormat="1" ht="34.5" customHeight="1" x14ac:dyDescent="0.2">
      <c r="A51" s="76" t="s">
        <v>491</v>
      </c>
      <c r="B51" s="77" t="s">
        <v>492</v>
      </c>
      <c r="C51" s="91">
        <f>C52</f>
        <v>-500000</v>
      </c>
      <c r="D51" s="97">
        <v>0</v>
      </c>
      <c r="E51" s="97">
        <v>0</v>
      </c>
    </row>
    <row r="52" spans="1:5" s="66" customFormat="1" ht="34.5" customHeight="1" x14ac:dyDescent="0.2">
      <c r="A52" s="76" t="s">
        <v>490</v>
      </c>
      <c r="B52" s="80" t="s">
        <v>493</v>
      </c>
      <c r="C52" s="91">
        <v>-500000</v>
      </c>
      <c r="D52" s="97">
        <v>0</v>
      </c>
      <c r="E52" s="97">
        <v>0</v>
      </c>
    </row>
    <row r="53" spans="1:5" s="66" customFormat="1" ht="61.5" customHeight="1" x14ac:dyDescent="0.2">
      <c r="A53" s="76" t="s">
        <v>384</v>
      </c>
      <c r="B53" s="80" t="s">
        <v>374</v>
      </c>
      <c r="C53" s="91">
        <f>C54</f>
        <v>-193352.42</v>
      </c>
      <c r="D53" s="90">
        <f>D54</f>
        <v>0</v>
      </c>
      <c r="E53" s="90">
        <f>E54</f>
        <v>0</v>
      </c>
    </row>
    <row r="54" spans="1:5" s="66" customFormat="1" ht="67.5" customHeight="1" x14ac:dyDescent="0.2">
      <c r="A54" s="76" t="s">
        <v>385</v>
      </c>
      <c r="B54" s="80" t="s">
        <v>375</v>
      </c>
      <c r="C54" s="90">
        <v>-193352.42</v>
      </c>
      <c r="D54" s="90">
        <v>0</v>
      </c>
      <c r="E54" s="90">
        <v>0</v>
      </c>
    </row>
    <row r="55" spans="1:5" s="66" customFormat="1" ht="81" customHeight="1" x14ac:dyDescent="0.2">
      <c r="A55" s="76" t="s">
        <v>386</v>
      </c>
      <c r="B55" s="80" t="s">
        <v>376</v>
      </c>
      <c r="C55" s="91">
        <f>C56</f>
        <v>-205000</v>
      </c>
      <c r="D55" s="90">
        <f>D56</f>
        <v>0</v>
      </c>
      <c r="E55" s="90">
        <f>E56</f>
        <v>0</v>
      </c>
    </row>
    <row r="56" spans="1:5" s="66" customFormat="1" ht="66.75" customHeight="1" x14ac:dyDescent="0.2">
      <c r="A56" s="76" t="s">
        <v>387</v>
      </c>
      <c r="B56" s="80" t="s">
        <v>377</v>
      </c>
      <c r="C56" s="90">
        <v>-205000</v>
      </c>
      <c r="D56" s="90">
        <v>0</v>
      </c>
      <c r="E56" s="90">
        <v>0</v>
      </c>
    </row>
    <row r="57" spans="1:5" s="66" customFormat="1" ht="34.5" customHeight="1" x14ac:dyDescent="0.2">
      <c r="A57" s="76" t="s">
        <v>388</v>
      </c>
      <c r="B57" s="80" t="s">
        <v>378</v>
      </c>
      <c r="C57" s="91">
        <f t="shared" ref="C57:E58" si="2">C58</f>
        <v>4227.9399999999996</v>
      </c>
      <c r="D57" s="90">
        <f t="shared" si="2"/>
        <v>0</v>
      </c>
      <c r="E57" s="90">
        <f t="shared" si="2"/>
        <v>0</v>
      </c>
    </row>
    <row r="58" spans="1:5" s="66" customFormat="1" ht="34.5" customHeight="1" x14ac:dyDescent="0.2">
      <c r="A58" s="76" t="s">
        <v>389</v>
      </c>
      <c r="B58" s="80" t="s">
        <v>379</v>
      </c>
      <c r="C58" s="91">
        <v>4227.9399999999996</v>
      </c>
      <c r="D58" s="90">
        <f t="shared" si="2"/>
        <v>0</v>
      </c>
      <c r="E58" s="90">
        <f t="shared" si="2"/>
        <v>0</v>
      </c>
    </row>
    <row r="59" spans="1:5" s="66" customFormat="1" ht="92.25" customHeight="1" x14ac:dyDescent="0.2">
      <c r="A59" s="76" t="s">
        <v>390</v>
      </c>
      <c r="B59" s="80" t="s">
        <v>380</v>
      </c>
      <c r="C59" s="90">
        <v>4227.9399999999996</v>
      </c>
      <c r="D59" s="90">
        <v>0</v>
      </c>
      <c r="E59" s="90">
        <v>0</v>
      </c>
    </row>
    <row r="60" spans="1:5" s="66" customFormat="1" ht="61.5" customHeight="1" x14ac:dyDescent="0.2">
      <c r="A60" s="76" t="s">
        <v>391</v>
      </c>
      <c r="B60" s="80" t="s">
        <v>381</v>
      </c>
      <c r="C60" s="91">
        <f t="shared" ref="C60:E61" si="3">C61</f>
        <v>103665</v>
      </c>
      <c r="D60" s="90">
        <f t="shared" si="3"/>
        <v>0</v>
      </c>
      <c r="E60" s="90">
        <f t="shared" si="3"/>
        <v>0</v>
      </c>
    </row>
    <row r="61" spans="1:5" s="66" customFormat="1" ht="93" customHeight="1" x14ac:dyDescent="0.2">
      <c r="A61" s="76" t="s">
        <v>392</v>
      </c>
      <c r="B61" s="80" t="s">
        <v>382</v>
      </c>
      <c r="C61" s="91">
        <f t="shared" si="3"/>
        <v>103665</v>
      </c>
      <c r="D61" s="90">
        <f t="shared" si="3"/>
        <v>0</v>
      </c>
      <c r="E61" s="90">
        <f t="shared" si="3"/>
        <v>0</v>
      </c>
    </row>
    <row r="62" spans="1:5" s="66" customFormat="1" ht="94.5" customHeight="1" x14ac:dyDescent="0.2">
      <c r="A62" s="76" t="s">
        <v>393</v>
      </c>
      <c r="B62" s="80" t="s">
        <v>383</v>
      </c>
      <c r="C62" s="90">
        <v>103665</v>
      </c>
      <c r="D62" s="90">
        <v>0</v>
      </c>
      <c r="E62" s="90">
        <v>0</v>
      </c>
    </row>
    <row r="63" spans="1:5" s="66" customFormat="1" ht="28.5" customHeight="1" x14ac:dyDescent="0.25">
      <c r="A63" s="96" t="s">
        <v>401</v>
      </c>
      <c r="B63" s="88" t="s">
        <v>394</v>
      </c>
      <c r="C63" s="95">
        <f>C64</f>
        <v>73903.010000000009</v>
      </c>
      <c r="D63" s="97">
        <f>D64</f>
        <v>0</v>
      </c>
      <c r="E63" s="97">
        <f>E64</f>
        <v>0</v>
      </c>
    </row>
    <row r="64" spans="1:5" s="66" customFormat="1" ht="19.5" customHeight="1" x14ac:dyDescent="0.2">
      <c r="A64" s="76" t="s">
        <v>402</v>
      </c>
      <c r="B64" s="80" t="s">
        <v>395</v>
      </c>
      <c r="C64" s="91">
        <f>C65+C66+C67</f>
        <v>73903.010000000009</v>
      </c>
      <c r="D64" s="90">
        <f>D65+D66+D67</f>
        <v>0</v>
      </c>
      <c r="E64" s="90">
        <f>E65+E66+E67</f>
        <v>0</v>
      </c>
    </row>
    <row r="65" spans="1:5" s="66" customFormat="1" ht="31.5" customHeight="1" x14ac:dyDescent="0.2">
      <c r="A65" s="76" t="s">
        <v>403</v>
      </c>
      <c r="B65" s="80" t="s">
        <v>396</v>
      </c>
      <c r="C65" s="90">
        <v>-29988.2</v>
      </c>
      <c r="D65" s="90">
        <v>0</v>
      </c>
      <c r="E65" s="90">
        <v>0</v>
      </c>
    </row>
    <row r="66" spans="1:5" s="66" customFormat="1" ht="20.25" customHeight="1" x14ac:dyDescent="0.2">
      <c r="A66" s="76" t="s">
        <v>404</v>
      </c>
      <c r="B66" s="80" t="s">
        <v>397</v>
      </c>
      <c r="C66" s="90">
        <v>142781.22</v>
      </c>
      <c r="D66" s="90">
        <v>0</v>
      </c>
      <c r="E66" s="90">
        <v>0</v>
      </c>
    </row>
    <row r="67" spans="1:5" s="66" customFormat="1" ht="20.25" customHeight="1" x14ac:dyDescent="0.2">
      <c r="A67" s="76" t="s">
        <v>405</v>
      </c>
      <c r="B67" s="80" t="s">
        <v>398</v>
      </c>
      <c r="C67" s="91">
        <f>C68+C69</f>
        <v>-38890.01</v>
      </c>
      <c r="D67" s="90">
        <f>D68+D69</f>
        <v>0</v>
      </c>
      <c r="E67" s="90">
        <f>E68</f>
        <v>0</v>
      </c>
    </row>
    <row r="68" spans="1:5" s="66" customFormat="1" ht="24.75" customHeight="1" x14ac:dyDescent="0.2">
      <c r="A68" s="76" t="s">
        <v>406</v>
      </c>
      <c r="B68" s="80" t="s">
        <v>399</v>
      </c>
      <c r="C68" s="90">
        <v>-39919.120000000003</v>
      </c>
      <c r="D68" s="90">
        <v>0</v>
      </c>
      <c r="E68" s="90">
        <v>0</v>
      </c>
    </row>
    <row r="69" spans="1:5" s="66" customFormat="1" ht="22.5" customHeight="1" x14ac:dyDescent="0.2">
      <c r="A69" s="76" t="s">
        <v>407</v>
      </c>
      <c r="B69" s="80" t="s">
        <v>400</v>
      </c>
      <c r="C69" s="90">
        <v>1029.1099999999999</v>
      </c>
      <c r="D69" s="90">
        <v>0</v>
      </c>
      <c r="E69" s="90">
        <v>0</v>
      </c>
    </row>
    <row r="70" spans="1:5" s="66" customFormat="1" ht="35.25" customHeight="1" x14ac:dyDescent="0.25">
      <c r="A70" s="96" t="s">
        <v>414</v>
      </c>
      <c r="B70" s="88" t="s">
        <v>408</v>
      </c>
      <c r="C70" s="95">
        <f>C71</f>
        <v>439580</v>
      </c>
      <c r="D70" s="97">
        <f>D71</f>
        <v>0</v>
      </c>
      <c r="E70" s="97">
        <f>E71</f>
        <v>0</v>
      </c>
    </row>
    <row r="71" spans="1:5" s="66" customFormat="1" ht="22.5" customHeight="1" x14ac:dyDescent="0.2">
      <c r="A71" s="76" t="s">
        <v>415</v>
      </c>
      <c r="B71" s="80" t="s">
        <v>409</v>
      </c>
      <c r="C71" s="91">
        <f>C72+C74</f>
        <v>439580</v>
      </c>
      <c r="D71" s="90">
        <f>D72+D74</f>
        <v>0</v>
      </c>
      <c r="E71" s="90">
        <f>E72+E74</f>
        <v>0</v>
      </c>
    </row>
    <row r="72" spans="1:5" s="66" customFormat="1" ht="36.75" customHeight="1" x14ac:dyDescent="0.2">
      <c r="A72" s="76" t="s">
        <v>416</v>
      </c>
      <c r="B72" s="80" t="s">
        <v>410</v>
      </c>
      <c r="C72" s="91">
        <f>C73</f>
        <v>285000</v>
      </c>
      <c r="D72" s="90">
        <f>D73</f>
        <v>0</v>
      </c>
      <c r="E72" s="90">
        <f>E73</f>
        <v>0</v>
      </c>
    </row>
    <row r="73" spans="1:5" s="66" customFormat="1" ht="32.25" customHeight="1" x14ac:dyDescent="0.2">
      <c r="A73" s="76" t="s">
        <v>417</v>
      </c>
      <c r="B73" s="80" t="s">
        <v>411</v>
      </c>
      <c r="C73" s="90">
        <v>285000</v>
      </c>
      <c r="D73" s="90">
        <v>0</v>
      </c>
      <c r="E73" s="90">
        <v>0</v>
      </c>
    </row>
    <row r="74" spans="1:5" s="66" customFormat="1" ht="22.5" customHeight="1" x14ac:dyDescent="0.2">
      <c r="A74" s="76" t="s">
        <v>418</v>
      </c>
      <c r="B74" s="80" t="s">
        <v>412</v>
      </c>
      <c r="C74" s="91">
        <f>C75</f>
        <v>154580</v>
      </c>
      <c r="D74" s="90">
        <f>D75</f>
        <v>0</v>
      </c>
      <c r="E74" s="90">
        <f>E75</f>
        <v>0</v>
      </c>
    </row>
    <row r="75" spans="1:5" s="66" customFormat="1" ht="22.5" customHeight="1" x14ac:dyDescent="0.2">
      <c r="A75" s="76" t="s">
        <v>419</v>
      </c>
      <c r="B75" s="80" t="s">
        <v>413</v>
      </c>
      <c r="C75" s="90">
        <v>154580</v>
      </c>
      <c r="D75" s="90">
        <v>0</v>
      </c>
      <c r="E75" s="90">
        <v>0</v>
      </c>
    </row>
    <row r="76" spans="1:5" s="66" customFormat="1" ht="22.5" customHeight="1" x14ac:dyDescent="0.25">
      <c r="A76" s="96" t="s">
        <v>421</v>
      </c>
      <c r="B76" s="88" t="s">
        <v>420</v>
      </c>
      <c r="C76" s="102">
        <f>C77+C80+C82+C84</f>
        <v>3871134.0100000002</v>
      </c>
      <c r="D76" s="84">
        <f>D80+D84</f>
        <v>0</v>
      </c>
      <c r="E76" s="84">
        <f>E80+E84</f>
        <v>0</v>
      </c>
    </row>
    <row r="77" spans="1:5" s="66" customFormat="1" ht="65.25" customHeight="1" x14ac:dyDescent="0.25">
      <c r="A77" s="122" t="s">
        <v>529</v>
      </c>
      <c r="B77" s="123" t="s">
        <v>530</v>
      </c>
      <c r="C77" s="124">
        <f>C78</f>
        <v>-6509095</v>
      </c>
      <c r="D77" s="84">
        <v>0</v>
      </c>
      <c r="E77" s="84">
        <v>0</v>
      </c>
    </row>
    <row r="78" spans="1:5" s="66" customFormat="1" ht="84" customHeight="1" x14ac:dyDescent="0.25">
      <c r="A78" s="122" t="s">
        <v>531</v>
      </c>
      <c r="B78" s="123" t="s">
        <v>532</v>
      </c>
      <c r="C78" s="124">
        <f>C79</f>
        <v>-6509095</v>
      </c>
      <c r="D78" s="84">
        <v>0</v>
      </c>
      <c r="E78" s="84">
        <v>0</v>
      </c>
    </row>
    <row r="79" spans="1:5" s="66" customFormat="1" ht="86.25" customHeight="1" x14ac:dyDescent="0.25">
      <c r="A79" s="122" t="s">
        <v>533</v>
      </c>
      <c r="B79" s="123" t="s">
        <v>532</v>
      </c>
      <c r="C79" s="124">
        <v>-6509095</v>
      </c>
      <c r="D79" s="84">
        <v>0</v>
      </c>
      <c r="E79" s="84">
        <v>0</v>
      </c>
    </row>
    <row r="80" spans="1:5" s="66" customFormat="1" ht="53.25" customHeight="1" x14ac:dyDescent="0.2">
      <c r="A80" s="76" t="s">
        <v>496</v>
      </c>
      <c r="B80" s="80" t="s">
        <v>494</v>
      </c>
      <c r="C80" s="101">
        <f>C81</f>
        <v>17904482.84</v>
      </c>
      <c r="D80" s="100">
        <f>D81</f>
        <v>0</v>
      </c>
      <c r="E80" s="100">
        <f>E81</f>
        <v>0</v>
      </c>
    </row>
    <row r="81" spans="1:5" s="66" customFormat="1" ht="58.5" customHeight="1" x14ac:dyDescent="0.2">
      <c r="A81" s="76" t="s">
        <v>497</v>
      </c>
      <c r="B81" s="80" t="s">
        <v>495</v>
      </c>
      <c r="C81" s="100">
        <v>17904482.84</v>
      </c>
      <c r="D81" s="100">
        <v>0</v>
      </c>
      <c r="E81" s="100">
        <v>0</v>
      </c>
    </row>
    <row r="82" spans="1:5" s="66" customFormat="1" ht="58.5" customHeight="1" x14ac:dyDescent="0.2">
      <c r="A82" s="125" t="s">
        <v>534</v>
      </c>
      <c r="B82" s="125" t="s">
        <v>535</v>
      </c>
      <c r="C82" s="100">
        <f>C83</f>
        <v>-7555232.4299999997</v>
      </c>
      <c r="D82" s="100">
        <v>0</v>
      </c>
      <c r="E82" s="100">
        <v>0</v>
      </c>
    </row>
    <row r="83" spans="1:5" s="66" customFormat="1" ht="58.5" customHeight="1" x14ac:dyDescent="0.2">
      <c r="A83" s="125" t="s">
        <v>536</v>
      </c>
      <c r="B83" s="125" t="s">
        <v>535</v>
      </c>
      <c r="C83" s="100">
        <v>-7555232.4299999997</v>
      </c>
      <c r="D83" s="100">
        <v>0</v>
      </c>
      <c r="E83" s="100">
        <v>0</v>
      </c>
    </row>
    <row r="84" spans="1:5" s="66" customFormat="1" ht="65.25" customHeight="1" x14ac:dyDescent="0.2">
      <c r="A84" s="76" t="s">
        <v>425</v>
      </c>
      <c r="B84" s="80" t="s">
        <v>422</v>
      </c>
      <c r="C84" s="126">
        <f t="shared" ref="C84:E85" si="4">C85</f>
        <v>30978.6</v>
      </c>
      <c r="D84" s="100">
        <f t="shared" si="4"/>
        <v>0</v>
      </c>
      <c r="E84" s="100">
        <f t="shared" si="4"/>
        <v>0</v>
      </c>
    </row>
    <row r="85" spans="1:5" s="66" customFormat="1" ht="70.5" customHeight="1" x14ac:dyDescent="0.2">
      <c r="A85" s="76" t="s">
        <v>426</v>
      </c>
      <c r="B85" s="80" t="s">
        <v>423</v>
      </c>
      <c r="C85" s="101">
        <f t="shared" si="4"/>
        <v>30978.6</v>
      </c>
      <c r="D85" s="100">
        <f t="shared" si="4"/>
        <v>0</v>
      </c>
      <c r="E85" s="100">
        <f t="shared" si="4"/>
        <v>0</v>
      </c>
    </row>
    <row r="86" spans="1:5" s="66" customFormat="1" ht="69.75" customHeight="1" x14ac:dyDescent="0.2">
      <c r="A86" s="78" t="s">
        <v>427</v>
      </c>
      <c r="B86" s="92" t="s">
        <v>424</v>
      </c>
      <c r="C86" s="100">
        <v>30978.6</v>
      </c>
      <c r="D86" s="100">
        <v>0</v>
      </c>
      <c r="E86" s="100">
        <v>0</v>
      </c>
    </row>
    <row r="87" spans="1:5" s="66" customFormat="1" ht="34.5" customHeight="1" x14ac:dyDescent="0.25">
      <c r="A87" s="81" t="s">
        <v>459</v>
      </c>
      <c r="B87" s="88" t="s">
        <v>428</v>
      </c>
      <c r="C87" s="93">
        <f>C88+C115+C116</f>
        <v>569145</v>
      </c>
      <c r="D87" s="93">
        <f t="shared" ref="D87:E87" si="5">D88+D115+D116</f>
        <v>0</v>
      </c>
      <c r="E87" s="93">
        <f t="shared" si="5"/>
        <v>0</v>
      </c>
    </row>
    <row r="88" spans="1:5" s="66" customFormat="1" ht="39" customHeight="1" x14ac:dyDescent="0.2">
      <c r="A88" s="69" t="s">
        <v>460</v>
      </c>
      <c r="B88" s="80" t="s">
        <v>429</v>
      </c>
      <c r="C88" s="85">
        <f>C89+C91+C93+C95+C97+C99+C101+C103+C105+C107+C109+C111+C113</f>
        <v>528046</v>
      </c>
      <c r="D88" s="85">
        <f t="shared" ref="D88" si="6">D89+D91+D93+D95+D97+D99+D101+D103+D105+D107+D109+D111+D113</f>
        <v>0</v>
      </c>
      <c r="E88" s="85">
        <f t="shared" ref="E88" si="7">E89+E91+E93+E95+E97+E99+E101+E103+E105+E107+E109+E111+E113</f>
        <v>0</v>
      </c>
    </row>
    <row r="89" spans="1:5" s="66" customFormat="1" ht="52.5" customHeight="1" x14ac:dyDescent="0.2">
      <c r="A89" s="69" t="s">
        <v>461</v>
      </c>
      <c r="B89" s="80" t="s">
        <v>430</v>
      </c>
      <c r="C89" s="85">
        <f>C90</f>
        <v>37000</v>
      </c>
      <c r="D89" s="90">
        <f>D90</f>
        <v>0</v>
      </c>
      <c r="E89" s="90">
        <f>E90</f>
        <v>0</v>
      </c>
    </row>
    <row r="90" spans="1:5" s="66" customFormat="1" ht="63" customHeight="1" x14ac:dyDescent="0.2">
      <c r="A90" s="69" t="s">
        <v>462</v>
      </c>
      <c r="B90" s="80" t="s">
        <v>431</v>
      </c>
      <c r="C90" s="90">
        <v>37000</v>
      </c>
      <c r="D90" s="90">
        <v>0</v>
      </c>
      <c r="E90" s="90">
        <v>0</v>
      </c>
    </row>
    <row r="91" spans="1:5" s="66" customFormat="1" ht="69.75" customHeight="1" x14ac:dyDescent="0.2">
      <c r="A91" s="69" t="s">
        <v>463</v>
      </c>
      <c r="B91" s="80" t="s">
        <v>432</v>
      </c>
      <c r="C91" s="85">
        <f>C92</f>
        <v>14000</v>
      </c>
      <c r="D91" s="90">
        <f>D92</f>
        <v>0</v>
      </c>
      <c r="E91" s="90">
        <f>E92</f>
        <v>0</v>
      </c>
    </row>
    <row r="92" spans="1:5" s="66" customFormat="1" ht="97.5" customHeight="1" x14ac:dyDescent="0.2">
      <c r="A92" s="69" t="s">
        <v>464</v>
      </c>
      <c r="B92" s="80" t="s">
        <v>433</v>
      </c>
      <c r="C92" s="90">
        <v>14000</v>
      </c>
      <c r="D92" s="90">
        <v>0</v>
      </c>
      <c r="E92" s="90">
        <v>0</v>
      </c>
    </row>
    <row r="93" spans="1:5" s="66" customFormat="1" ht="54.75" customHeight="1" x14ac:dyDescent="0.2">
      <c r="A93" s="69" t="s">
        <v>465</v>
      </c>
      <c r="B93" s="80" t="s">
        <v>434</v>
      </c>
      <c r="C93" s="85">
        <f>C94</f>
        <v>-32000</v>
      </c>
      <c r="D93" s="90">
        <f>D94</f>
        <v>0</v>
      </c>
      <c r="E93" s="90">
        <f>E94</f>
        <v>0</v>
      </c>
    </row>
    <row r="94" spans="1:5" s="66" customFormat="1" ht="65.25" customHeight="1" x14ac:dyDescent="0.2">
      <c r="A94" s="69" t="s">
        <v>466</v>
      </c>
      <c r="B94" s="80" t="s">
        <v>435</v>
      </c>
      <c r="C94" s="90">
        <v>-32000</v>
      </c>
      <c r="D94" s="90">
        <v>0</v>
      </c>
      <c r="E94" s="90">
        <v>0</v>
      </c>
    </row>
    <row r="95" spans="1:5" s="66" customFormat="1" ht="52.5" customHeight="1" x14ac:dyDescent="0.2">
      <c r="A95" s="69" t="s">
        <v>467</v>
      </c>
      <c r="B95" s="80" t="s">
        <v>436</v>
      </c>
      <c r="C95" s="85">
        <f>C96</f>
        <v>38000</v>
      </c>
      <c r="D95" s="90">
        <f>D96</f>
        <v>0</v>
      </c>
      <c r="E95" s="90">
        <f>E96</f>
        <v>0</v>
      </c>
    </row>
    <row r="96" spans="1:5" s="66" customFormat="1" ht="60" customHeight="1" x14ac:dyDescent="0.2">
      <c r="A96" s="69" t="s">
        <v>468</v>
      </c>
      <c r="B96" s="80" t="s">
        <v>437</v>
      </c>
      <c r="C96" s="90">
        <v>38000</v>
      </c>
      <c r="D96" s="90">
        <v>0</v>
      </c>
      <c r="E96" s="90">
        <v>0</v>
      </c>
    </row>
    <row r="97" spans="1:5" s="66" customFormat="1" ht="59.25" customHeight="1" x14ac:dyDescent="0.2">
      <c r="A97" s="69" t="s">
        <v>469</v>
      </c>
      <c r="B97" s="80" t="s">
        <v>438</v>
      </c>
      <c r="C97" s="85">
        <f>C98</f>
        <v>3667</v>
      </c>
      <c r="D97" s="90">
        <f>D98</f>
        <v>0</v>
      </c>
      <c r="E97" s="90">
        <f>E98</f>
        <v>0</v>
      </c>
    </row>
    <row r="98" spans="1:5" s="66" customFormat="1" ht="77.25" customHeight="1" x14ac:dyDescent="0.2">
      <c r="A98" s="69" t="s">
        <v>470</v>
      </c>
      <c r="B98" s="80" t="s">
        <v>439</v>
      </c>
      <c r="C98" s="90">
        <v>3667</v>
      </c>
      <c r="D98" s="90">
        <v>0</v>
      </c>
      <c r="E98" s="90">
        <v>0</v>
      </c>
    </row>
    <row r="99" spans="1:5" s="66" customFormat="1" ht="57" customHeight="1" x14ac:dyDescent="0.2">
      <c r="A99" s="69" t="s">
        <v>471</v>
      </c>
      <c r="B99" s="80" t="s">
        <v>440</v>
      </c>
      <c r="C99" s="85">
        <f>C100</f>
        <v>-333</v>
      </c>
      <c r="D99" s="90">
        <f>D100</f>
        <v>0</v>
      </c>
      <c r="E99" s="90">
        <f>E100</f>
        <v>0</v>
      </c>
    </row>
    <row r="100" spans="1:5" s="66" customFormat="1" ht="70.5" customHeight="1" x14ac:dyDescent="0.2">
      <c r="A100" s="69" t="s">
        <v>472</v>
      </c>
      <c r="B100" s="80" t="s">
        <v>441</v>
      </c>
      <c r="C100" s="90">
        <v>-333</v>
      </c>
      <c r="D100" s="90">
        <v>0</v>
      </c>
      <c r="E100" s="90">
        <v>0</v>
      </c>
    </row>
    <row r="101" spans="1:5" s="66" customFormat="1" ht="60" customHeight="1" x14ac:dyDescent="0.2">
      <c r="A101" s="69" t="s">
        <v>473</v>
      </c>
      <c r="B101" s="80" t="s">
        <v>442</v>
      </c>
      <c r="C101" s="85">
        <f>C102</f>
        <v>833</v>
      </c>
      <c r="D101" s="90">
        <f>D102</f>
        <v>0</v>
      </c>
      <c r="E101" s="90">
        <f>E102</f>
        <v>0</v>
      </c>
    </row>
    <row r="102" spans="1:5" s="66" customFormat="1" ht="77.25" customHeight="1" x14ac:dyDescent="0.2">
      <c r="A102" s="69" t="s">
        <v>474</v>
      </c>
      <c r="B102" s="80" t="s">
        <v>443</v>
      </c>
      <c r="C102" s="90">
        <v>833</v>
      </c>
      <c r="D102" s="90">
        <v>0</v>
      </c>
      <c r="E102" s="90">
        <v>0</v>
      </c>
    </row>
    <row r="103" spans="1:5" s="66" customFormat="1" ht="66" customHeight="1" x14ac:dyDescent="0.2">
      <c r="A103" s="69" t="s">
        <v>475</v>
      </c>
      <c r="B103" s="80" t="s">
        <v>444</v>
      </c>
      <c r="C103" s="85">
        <f>C104</f>
        <v>2267</v>
      </c>
      <c r="D103" s="90">
        <f>D104</f>
        <v>0</v>
      </c>
      <c r="E103" s="90">
        <f>E104</f>
        <v>0</v>
      </c>
    </row>
    <row r="104" spans="1:5" s="66" customFormat="1" ht="97.5" customHeight="1" x14ac:dyDescent="0.2">
      <c r="A104" s="69" t="s">
        <v>476</v>
      </c>
      <c r="B104" s="80" t="s">
        <v>445</v>
      </c>
      <c r="C104" s="90">
        <v>2267</v>
      </c>
      <c r="D104" s="90">
        <v>0</v>
      </c>
      <c r="E104" s="90">
        <v>0</v>
      </c>
    </row>
    <row r="105" spans="1:5" s="66" customFormat="1" ht="59.25" customHeight="1" x14ac:dyDescent="0.2">
      <c r="A105" s="69" t="s">
        <v>477</v>
      </c>
      <c r="B105" s="80" t="s">
        <v>446</v>
      </c>
      <c r="C105" s="85">
        <f>C106</f>
        <v>8522</v>
      </c>
      <c r="D105" s="90">
        <f>D106</f>
        <v>0</v>
      </c>
      <c r="E105" s="90">
        <f>E106</f>
        <v>0</v>
      </c>
    </row>
    <row r="106" spans="1:5" s="66" customFormat="1" ht="78" customHeight="1" x14ac:dyDescent="0.2">
      <c r="A106" s="69" t="s">
        <v>478</v>
      </c>
      <c r="B106" s="80" t="s">
        <v>447</v>
      </c>
      <c r="C106" s="90">
        <v>8522</v>
      </c>
      <c r="D106" s="90">
        <v>0</v>
      </c>
      <c r="E106" s="90">
        <v>0</v>
      </c>
    </row>
    <row r="107" spans="1:5" s="66" customFormat="1" ht="87.75" customHeight="1" x14ac:dyDescent="0.2">
      <c r="A107" s="69" t="s">
        <v>479</v>
      </c>
      <c r="B107" s="80" t="s">
        <v>448</v>
      </c>
      <c r="C107" s="85">
        <f>C108</f>
        <v>105000</v>
      </c>
      <c r="D107" s="90">
        <f>D108</f>
        <v>0</v>
      </c>
      <c r="E107" s="90">
        <f>E108</f>
        <v>0</v>
      </c>
    </row>
    <row r="108" spans="1:5" s="66" customFormat="1" ht="111.75" customHeight="1" x14ac:dyDescent="0.2">
      <c r="A108" s="69" t="s">
        <v>480</v>
      </c>
      <c r="B108" s="80" t="s">
        <v>449</v>
      </c>
      <c r="C108" s="90">
        <v>105000</v>
      </c>
      <c r="D108" s="90">
        <v>0</v>
      </c>
      <c r="E108" s="90">
        <v>0</v>
      </c>
    </row>
    <row r="109" spans="1:5" s="66" customFormat="1" ht="51.75" customHeight="1" x14ac:dyDescent="0.2">
      <c r="A109" s="69" t="s">
        <v>481</v>
      </c>
      <c r="B109" s="80" t="s">
        <v>450</v>
      </c>
      <c r="C109" s="85">
        <f>C110</f>
        <v>210000</v>
      </c>
      <c r="D109" s="90">
        <f>D110</f>
        <v>0</v>
      </c>
      <c r="E109" s="90">
        <f>E110</f>
        <v>0</v>
      </c>
    </row>
    <row r="110" spans="1:5" s="66" customFormat="1" ht="67.5" customHeight="1" x14ac:dyDescent="0.2">
      <c r="A110" s="69" t="s">
        <v>482</v>
      </c>
      <c r="B110" s="80" t="s">
        <v>451</v>
      </c>
      <c r="C110" s="90">
        <v>210000</v>
      </c>
      <c r="D110" s="90">
        <v>0</v>
      </c>
      <c r="E110" s="90">
        <v>0</v>
      </c>
    </row>
    <row r="111" spans="1:5" s="66" customFormat="1" ht="71.25" customHeight="1" x14ac:dyDescent="0.2">
      <c r="A111" s="69" t="s">
        <v>483</v>
      </c>
      <c r="B111" s="80" t="s">
        <v>452</v>
      </c>
      <c r="C111" s="85">
        <f>C112</f>
        <v>159383</v>
      </c>
      <c r="D111" s="90">
        <f>D112</f>
        <v>0</v>
      </c>
      <c r="E111" s="90">
        <f>E112</f>
        <v>0</v>
      </c>
    </row>
    <row r="112" spans="1:5" s="66" customFormat="1" ht="84.75" customHeight="1" x14ac:dyDescent="0.2">
      <c r="A112" s="69" t="s">
        <v>484</v>
      </c>
      <c r="B112" s="80" t="s">
        <v>453</v>
      </c>
      <c r="C112" s="90">
        <v>159383</v>
      </c>
      <c r="D112" s="90">
        <v>0</v>
      </c>
      <c r="E112" s="90">
        <v>0</v>
      </c>
    </row>
    <row r="113" spans="1:5" s="66" customFormat="1" ht="89.25" customHeight="1" x14ac:dyDescent="0.2">
      <c r="A113" s="69" t="s">
        <v>485</v>
      </c>
      <c r="B113" s="80" t="s">
        <v>454</v>
      </c>
      <c r="C113" s="85">
        <f>C114</f>
        <v>-18293</v>
      </c>
      <c r="D113" s="90">
        <f>D114</f>
        <v>0</v>
      </c>
      <c r="E113" s="90">
        <f>E114</f>
        <v>0</v>
      </c>
    </row>
    <row r="114" spans="1:5" s="66" customFormat="1" ht="123.75" customHeight="1" x14ac:dyDescent="0.2">
      <c r="A114" s="69" t="s">
        <v>486</v>
      </c>
      <c r="B114" s="80" t="s">
        <v>455</v>
      </c>
      <c r="C114" s="90">
        <v>-18293</v>
      </c>
      <c r="D114" s="90">
        <v>0</v>
      </c>
      <c r="E114" s="90">
        <v>0</v>
      </c>
    </row>
    <row r="115" spans="1:5" s="66" customFormat="1" ht="54" customHeight="1" x14ac:dyDescent="0.2">
      <c r="A115" s="76" t="s">
        <v>499</v>
      </c>
      <c r="B115" s="80" t="s">
        <v>498</v>
      </c>
      <c r="C115" s="85">
        <v>-29000</v>
      </c>
      <c r="D115" s="90">
        <v>0</v>
      </c>
      <c r="E115" s="90">
        <v>0</v>
      </c>
    </row>
    <row r="116" spans="1:5" s="66" customFormat="1" ht="62.25" customHeight="1" x14ac:dyDescent="0.25">
      <c r="A116" s="127" t="s">
        <v>487</v>
      </c>
      <c r="B116" s="128" t="s">
        <v>456</v>
      </c>
      <c r="C116" s="85">
        <f>C117+C119</f>
        <v>70099</v>
      </c>
      <c r="D116" s="90">
        <f>D117</f>
        <v>0</v>
      </c>
      <c r="E116" s="90">
        <f t="shared" ref="E116" si="8">E117</f>
        <v>0</v>
      </c>
    </row>
    <row r="117" spans="1:5" s="66" customFormat="1" ht="63" customHeight="1" x14ac:dyDescent="0.25">
      <c r="A117" s="127" t="s">
        <v>488</v>
      </c>
      <c r="B117" s="128" t="s">
        <v>457</v>
      </c>
      <c r="C117" s="90">
        <f>C118</f>
        <v>71236</v>
      </c>
      <c r="D117" s="90">
        <v>0</v>
      </c>
      <c r="E117" s="90">
        <v>0</v>
      </c>
    </row>
    <row r="118" spans="1:5" s="66" customFormat="1" ht="73.5" customHeight="1" x14ac:dyDescent="0.25">
      <c r="A118" s="127" t="s">
        <v>489</v>
      </c>
      <c r="B118" s="128" t="s">
        <v>458</v>
      </c>
      <c r="C118" s="85">
        <v>71236</v>
      </c>
      <c r="D118" s="90">
        <f>D119</f>
        <v>0</v>
      </c>
      <c r="E118" s="90">
        <f>E119</f>
        <v>0</v>
      </c>
    </row>
    <row r="119" spans="1:5" s="66" customFormat="1" ht="77.25" customHeight="1" x14ac:dyDescent="0.25">
      <c r="A119" s="129" t="s">
        <v>537</v>
      </c>
      <c r="B119" s="130" t="s">
        <v>538</v>
      </c>
      <c r="C119" s="90">
        <v>-1137</v>
      </c>
      <c r="D119" s="90">
        <v>0</v>
      </c>
      <c r="E119" s="90">
        <v>0</v>
      </c>
    </row>
    <row r="120" spans="1:5" s="66" customFormat="1" ht="31.5" customHeight="1" x14ac:dyDescent="0.25">
      <c r="A120" s="144" t="s">
        <v>560</v>
      </c>
      <c r="B120" s="109" t="s">
        <v>500</v>
      </c>
      <c r="C120" s="143">
        <f>C121</f>
        <v>-4206160.68</v>
      </c>
      <c r="D120" s="143">
        <f t="shared" ref="D120:E120" si="9">D121</f>
        <v>0</v>
      </c>
      <c r="E120" s="143">
        <f t="shared" si="9"/>
        <v>0</v>
      </c>
    </row>
    <row r="121" spans="1:5" s="66" customFormat="1" ht="38.25" customHeight="1" x14ac:dyDescent="0.25">
      <c r="A121" s="144" t="s">
        <v>559</v>
      </c>
      <c r="B121" s="109" t="s">
        <v>501</v>
      </c>
      <c r="C121" s="107">
        <f>C122+C126+C129</f>
        <v>-4206160.68</v>
      </c>
      <c r="D121" s="107">
        <f t="shared" ref="D121:E121" si="10">D122+D126+D129</f>
        <v>0</v>
      </c>
      <c r="E121" s="107">
        <f t="shared" si="10"/>
        <v>0</v>
      </c>
    </row>
    <row r="122" spans="1:5" s="66" customFormat="1" ht="38.25" customHeight="1" x14ac:dyDescent="0.25">
      <c r="A122" s="132" t="s">
        <v>561</v>
      </c>
      <c r="B122" s="133" t="s">
        <v>502</v>
      </c>
      <c r="C122" s="142">
        <f>C123+C124+C125</f>
        <v>-3838665.4299999997</v>
      </c>
      <c r="D122" s="142">
        <f t="shared" ref="D122:E122" si="11">D123+D124+D125</f>
        <v>0</v>
      </c>
      <c r="E122" s="142">
        <f t="shared" si="11"/>
        <v>0</v>
      </c>
    </row>
    <row r="123" spans="1:5" ht="63" x14ac:dyDescent="0.25">
      <c r="A123" s="134" t="s">
        <v>540</v>
      </c>
      <c r="B123" s="135" t="s">
        <v>541</v>
      </c>
      <c r="C123" s="63">
        <v>-403.48</v>
      </c>
      <c r="D123" s="107">
        <f>D124</f>
        <v>0</v>
      </c>
      <c r="E123" s="107">
        <f>E124</f>
        <v>0</v>
      </c>
    </row>
    <row r="124" spans="1:5" ht="47.25" x14ac:dyDescent="0.25">
      <c r="A124" s="134" t="s">
        <v>542</v>
      </c>
      <c r="B124" s="135" t="s">
        <v>543</v>
      </c>
      <c r="C124" s="63">
        <v>-1276595.74</v>
      </c>
      <c r="D124" s="107">
        <v>0</v>
      </c>
      <c r="E124" s="107">
        <v>0</v>
      </c>
    </row>
    <row r="125" spans="1:5" ht="15.75" x14ac:dyDescent="0.25">
      <c r="A125" s="134" t="s">
        <v>544</v>
      </c>
      <c r="B125" s="135" t="s">
        <v>539</v>
      </c>
      <c r="C125" s="63">
        <v>-2561666.21</v>
      </c>
      <c r="D125" s="107">
        <v>0</v>
      </c>
      <c r="E125" s="107">
        <v>0</v>
      </c>
    </row>
    <row r="126" spans="1:5" ht="15.75" x14ac:dyDescent="0.25">
      <c r="A126" s="136" t="s">
        <v>545</v>
      </c>
      <c r="B126" s="137" t="s">
        <v>546</v>
      </c>
      <c r="C126" s="142">
        <f>C127+C128</f>
        <v>-190206.36</v>
      </c>
      <c r="D126" s="107">
        <v>0</v>
      </c>
      <c r="E126" s="107">
        <v>0</v>
      </c>
    </row>
    <row r="127" spans="1:5" ht="47.25" x14ac:dyDescent="0.25">
      <c r="A127" s="134" t="s">
        <v>547</v>
      </c>
      <c r="B127" s="135" t="s">
        <v>548</v>
      </c>
      <c r="C127" s="63">
        <v>-192006.36</v>
      </c>
      <c r="D127" s="107">
        <f>D128+D130</f>
        <v>0</v>
      </c>
      <c r="E127" s="107">
        <f>E128+E130</f>
        <v>0</v>
      </c>
    </row>
    <row r="128" spans="1:5" ht="31.5" x14ac:dyDescent="0.25">
      <c r="A128" s="134" t="s">
        <v>549</v>
      </c>
      <c r="B128" s="135" t="s">
        <v>550</v>
      </c>
      <c r="C128" s="63">
        <v>1800</v>
      </c>
      <c r="D128" s="107">
        <f>D129</f>
        <v>0</v>
      </c>
      <c r="E128" s="107">
        <f>E129</f>
        <v>0</v>
      </c>
    </row>
    <row r="129" spans="1:5" ht="15.75" x14ac:dyDescent="0.25">
      <c r="A129" s="138" t="s">
        <v>551</v>
      </c>
      <c r="B129" s="139" t="s">
        <v>552</v>
      </c>
      <c r="C129" s="142">
        <f>C130+C131+C132</f>
        <v>-177288.89</v>
      </c>
      <c r="D129" s="107">
        <v>0</v>
      </c>
      <c r="E129" s="107">
        <v>0</v>
      </c>
    </row>
    <row r="130" spans="1:5" ht="63" x14ac:dyDescent="0.25">
      <c r="A130" s="140" t="s">
        <v>553</v>
      </c>
      <c r="B130" s="141" t="s">
        <v>554</v>
      </c>
      <c r="C130" s="63">
        <v>892192.9</v>
      </c>
      <c r="D130" s="107">
        <f>D131</f>
        <v>0</v>
      </c>
      <c r="E130" s="107">
        <f>E131</f>
        <v>0</v>
      </c>
    </row>
    <row r="131" spans="1:5" ht="47.25" x14ac:dyDescent="0.25">
      <c r="A131" s="134" t="s">
        <v>555</v>
      </c>
      <c r="B131" s="135" t="s">
        <v>556</v>
      </c>
      <c r="C131" s="63">
        <v>-494000</v>
      </c>
      <c r="D131" s="107">
        <v>0</v>
      </c>
      <c r="E131" s="107">
        <v>0</v>
      </c>
    </row>
    <row r="132" spans="1:5" ht="15.75" x14ac:dyDescent="0.25">
      <c r="A132" s="134" t="s">
        <v>557</v>
      </c>
      <c r="B132" s="135" t="s">
        <v>558</v>
      </c>
      <c r="C132" s="63">
        <v>-575481.79</v>
      </c>
      <c r="D132" s="108">
        <v>0</v>
      </c>
      <c r="E132" s="108">
        <v>0</v>
      </c>
    </row>
    <row r="133" spans="1:5" ht="18.75" x14ac:dyDescent="0.25">
      <c r="A133" s="145"/>
      <c r="B133" s="146" t="s">
        <v>562</v>
      </c>
      <c r="C133" s="147">
        <f>C120+C11</f>
        <v>-1532816.6799999992</v>
      </c>
      <c r="D133" s="148">
        <v>0</v>
      </c>
      <c r="E133" s="148">
        <v>0</v>
      </c>
    </row>
    <row r="134" spans="1:5" x14ac:dyDescent="0.25">
      <c r="A134" s="66"/>
      <c r="B134" s="66"/>
    </row>
  </sheetData>
  <autoFilter ref="A10:E119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57" t="s">
        <v>313</v>
      </c>
      <c r="B1" s="157"/>
      <c r="C1" s="157"/>
      <c r="D1" s="157"/>
      <c r="E1" s="157"/>
      <c r="F1" s="157"/>
      <c r="G1" s="157"/>
      <c r="H1" s="157"/>
      <c r="I1" s="157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56" t="s">
        <v>279</v>
      </c>
      <c r="B3" s="156"/>
      <c r="C3" s="156"/>
      <c r="D3" s="156"/>
      <c r="E3" s="156"/>
      <c r="F3" s="156"/>
      <c r="G3" s="156"/>
      <c r="H3" s="156"/>
      <c r="I3" s="156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56" t="s">
        <v>280</v>
      </c>
      <c r="B6" s="156"/>
      <c r="C6" s="156"/>
      <c r="D6" s="156"/>
      <c r="E6" s="156"/>
      <c r="F6" s="156"/>
      <c r="G6" s="156"/>
      <c r="H6" s="156"/>
      <c r="I6" s="156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56" t="s">
        <v>281</v>
      </c>
      <c r="B8" s="156"/>
      <c r="C8" s="156"/>
      <c r="D8" s="156"/>
      <c r="E8" s="156"/>
      <c r="F8" s="156"/>
      <c r="G8" s="156"/>
      <c r="H8" s="156"/>
      <c r="I8" s="156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56" t="s">
        <v>282</v>
      </c>
      <c r="B11" s="156"/>
      <c r="C11" s="156"/>
      <c r="D11" s="156"/>
      <c r="E11" s="156"/>
      <c r="F11" s="156"/>
      <c r="G11" s="156"/>
      <c r="H11" s="156"/>
      <c r="I11" s="156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56" t="s">
        <v>283</v>
      </c>
      <c r="B24" s="156"/>
      <c r="C24" s="156"/>
      <c r="D24" s="156"/>
      <c r="E24" s="156"/>
      <c r="F24" s="156"/>
      <c r="G24" s="156"/>
      <c r="H24" s="156"/>
      <c r="I24" s="156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56" t="s">
        <v>284</v>
      </c>
      <c r="B29" s="156"/>
      <c r="C29" s="156"/>
      <c r="D29" s="156"/>
      <c r="E29" s="156"/>
      <c r="F29" s="156"/>
      <c r="G29" s="156"/>
      <c r="H29" s="156"/>
      <c r="I29" s="156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56" t="s">
        <v>285</v>
      </c>
      <c r="B37" s="156"/>
      <c r="C37" s="156"/>
      <c r="D37" s="156"/>
      <c r="E37" s="156"/>
      <c r="F37" s="156"/>
      <c r="G37" s="156"/>
      <c r="H37" s="156"/>
      <c r="I37" s="156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56" t="s">
        <v>286</v>
      </c>
      <c r="B46" s="156"/>
      <c r="C46" s="156"/>
      <c r="D46" s="156"/>
      <c r="E46" s="156"/>
      <c r="F46" s="156"/>
      <c r="G46" s="156"/>
      <c r="H46" s="156"/>
      <c r="I46" s="156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56" t="s">
        <v>287</v>
      </c>
      <c r="B49" s="156"/>
      <c r="C49" s="156"/>
      <c r="D49" s="156"/>
      <c r="E49" s="156"/>
      <c r="F49" s="156"/>
      <c r="G49" s="156"/>
      <c r="H49" s="156"/>
      <c r="I49" s="156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56" t="s">
        <v>288</v>
      </c>
      <c r="B56" s="156"/>
      <c r="C56" s="156"/>
      <c r="D56" s="156"/>
      <c r="E56" s="156"/>
      <c r="F56" s="156"/>
      <c r="G56" s="156"/>
      <c r="H56" s="156"/>
      <c r="I56" s="156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56" t="s">
        <v>289</v>
      </c>
      <c r="B62" s="156"/>
      <c r="C62" s="156"/>
      <c r="D62" s="156"/>
      <c r="E62" s="156"/>
      <c r="F62" s="156"/>
      <c r="G62" s="156"/>
      <c r="H62" s="156"/>
      <c r="I62" s="156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56" t="s">
        <v>290</v>
      </c>
      <c r="B65" s="156"/>
      <c r="C65" s="156"/>
      <c r="D65" s="156"/>
      <c r="E65" s="156"/>
      <c r="F65" s="156"/>
      <c r="G65" s="156"/>
      <c r="H65" s="156"/>
      <c r="I65" s="156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54" t="s">
        <v>314</v>
      </c>
      <c r="B68" s="154"/>
      <c r="C68" s="154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55" t="s">
        <v>315</v>
      </c>
      <c r="B69" s="155"/>
      <c r="C69" s="155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2022-12-29T05:50:59Z</dcterms:modified>
</cp:coreProperties>
</file>