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Area" localSheetId="0">Table1!$A$1:$O$155</definedName>
  </definedNames>
  <calcPr calcId="145621"/>
</workbook>
</file>

<file path=xl/calcChain.xml><?xml version="1.0" encoding="utf-8"?>
<calcChain xmlns="http://schemas.openxmlformats.org/spreadsheetml/2006/main">
  <c r="K8" i="1" l="1"/>
  <c r="K9" i="1"/>
  <c r="M210" i="1"/>
  <c r="L210" i="1"/>
  <c r="K210" i="1"/>
  <c r="J210" i="1" s="1"/>
  <c r="J209" i="1"/>
  <c r="J208" i="1"/>
  <c r="J207" i="1"/>
  <c r="J206" i="1"/>
  <c r="M205" i="1"/>
  <c r="L205" i="1"/>
  <c r="K205" i="1"/>
  <c r="J205" i="1" s="1"/>
  <c r="J204" i="1"/>
  <c r="J203" i="1"/>
  <c r="J202" i="1"/>
  <c r="J201" i="1"/>
  <c r="M200" i="1"/>
  <c r="L200" i="1"/>
  <c r="K200" i="1"/>
  <c r="J199" i="1"/>
  <c r="J198" i="1"/>
  <c r="J197" i="1"/>
  <c r="J196" i="1"/>
  <c r="M195" i="1"/>
  <c r="L195" i="1"/>
  <c r="K195" i="1"/>
  <c r="J195" i="1" s="1"/>
  <c r="J194" i="1"/>
  <c r="J193" i="1"/>
  <c r="J192" i="1"/>
  <c r="J191" i="1"/>
  <c r="J200" i="1" l="1"/>
  <c r="K7" i="1"/>
  <c r="K11" i="1" l="1"/>
  <c r="M190" i="1"/>
  <c r="L190" i="1"/>
  <c r="K190" i="1"/>
  <c r="J189" i="1"/>
  <c r="J188" i="1"/>
  <c r="J187" i="1"/>
  <c r="J186" i="1"/>
  <c r="J190" i="1" l="1"/>
  <c r="M170" i="1" l="1"/>
  <c r="L170" i="1"/>
  <c r="K170" i="1"/>
  <c r="J169" i="1"/>
  <c r="J168" i="1"/>
  <c r="J167" i="1"/>
  <c r="J166" i="1"/>
  <c r="M175" i="1"/>
  <c r="L175" i="1"/>
  <c r="K175" i="1"/>
  <c r="J174" i="1"/>
  <c r="J173" i="1"/>
  <c r="J172" i="1"/>
  <c r="J171" i="1"/>
  <c r="J170" i="1" l="1"/>
  <c r="J175" i="1"/>
  <c r="M185" i="1"/>
  <c r="L185" i="1"/>
  <c r="K185" i="1"/>
  <c r="J185" i="1" s="1"/>
  <c r="J184" i="1"/>
  <c r="J183" i="1"/>
  <c r="J182" i="1"/>
  <c r="J181" i="1"/>
  <c r="M180" i="1"/>
  <c r="L180" i="1"/>
  <c r="K180" i="1"/>
  <c r="J179" i="1"/>
  <c r="J178" i="1"/>
  <c r="J177" i="1"/>
  <c r="J176" i="1"/>
  <c r="J180" i="1" l="1"/>
  <c r="J163" i="1"/>
  <c r="J162" i="1"/>
  <c r="M165" i="1"/>
  <c r="L165" i="1"/>
  <c r="K165" i="1"/>
  <c r="J164" i="1"/>
  <c r="J161" i="1"/>
  <c r="J165" i="1" l="1"/>
  <c r="M9" i="1"/>
  <c r="L9" i="1"/>
  <c r="M8" i="1"/>
  <c r="L8" i="1"/>
  <c r="J8" i="1" s="1"/>
  <c r="M7" i="1"/>
  <c r="L7" i="1"/>
  <c r="J57" i="1"/>
  <c r="J55" i="1"/>
  <c r="M95" i="1" l="1"/>
  <c r="L95" i="1"/>
  <c r="K95" i="1"/>
  <c r="J94" i="1"/>
  <c r="J93" i="1"/>
  <c r="J92" i="1"/>
  <c r="J91" i="1"/>
  <c r="K60" i="1"/>
  <c r="L60" i="1"/>
  <c r="M60" i="1"/>
  <c r="J53" i="1"/>
  <c r="J60" i="1" s="1"/>
  <c r="M105" i="1"/>
  <c r="L105" i="1"/>
  <c r="K105" i="1"/>
  <c r="K110" i="1"/>
  <c r="J104" i="1"/>
  <c r="J103" i="1"/>
  <c r="J102" i="1"/>
  <c r="J101" i="1"/>
  <c r="J95" i="1" l="1"/>
  <c r="J105" i="1"/>
  <c r="M65" i="1"/>
  <c r="L65" i="1"/>
  <c r="K65" i="1"/>
  <c r="J64" i="1"/>
  <c r="J63" i="1"/>
  <c r="J62" i="1"/>
  <c r="J61" i="1"/>
  <c r="J74" i="1"/>
  <c r="J10" i="1"/>
  <c r="J65" i="1" l="1"/>
  <c r="M115" i="1"/>
  <c r="L115" i="1"/>
  <c r="K115" i="1"/>
  <c r="J114" i="1"/>
  <c r="J113" i="1"/>
  <c r="J112" i="1"/>
  <c r="J111" i="1"/>
  <c r="J22" i="1"/>
  <c r="J115" i="1" l="1"/>
  <c r="M11" i="1"/>
  <c r="M85" i="1"/>
  <c r="L85" i="1"/>
  <c r="K85" i="1"/>
  <c r="J84" i="1"/>
  <c r="J83" i="1"/>
  <c r="J82" i="1"/>
  <c r="J81" i="1"/>
  <c r="J156" i="1"/>
  <c r="J116" i="1"/>
  <c r="J146" i="1"/>
  <c r="J151" i="1"/>
  <c r="J106" i="1"/>
  <c r="J86" i="1"/>
  <c r="J136" i="1"/>
  <c r="J131" i="1"/>
  <c r="J126" i="1"/>
  <c r="J121" i="1"/>
  <c r="J96" i="1"/>
  <c r="J76" i="1"/>
  <c r="J66" i="1"/>
  <c r="M52" i="1"/>
  <c r="L52" i="1"/>
  <c r="K52" i="1"/>
  <c r="J51" i="1"/>
  <c r="J50" i="1"/>
  <c r="J49" i="1"/>
  <c r="J48" i="1"/>
  <c r="M47" i="1"/>
  <c r="L47" i="1"/>
  <c r="K47" i="1"/>
  <c r="J46" i="1"/>
  <c r="J45" i="1"/>
  <c r="J44" i="1"/>
  <c r="J43" i="1"/>
  <c r="M42" i="1"/>
  <c r="L42" i="1"/>
  <c r="K42" i="1"/>
  <c r="J37" i="1"/>
  <c r="J32" i="1"/>
  <c r="J27" i="1"/>
  <c r="J12" i="1"/>
  <c r="J17" i="1"/>
  <c r="M21" i="1"/>
  <c r="L21" i="1"/>
  <c r="K21" i="1"/>
  <c r="J20" i="1"/>
  <c r="J19" i="1"/>
  <c r="J18" i="1"/>
  <c r="K26" i="1"/>
  <c r="L26" i="1"/>
  <c r="M26" i="1"/>
  <c r="M160" i="1"/>
  <c r="L160" i="1"/>
  <c r="K160" i="1"/>
  <c r="J159" i="1"/>
  <c r="J158" i="1"/>
  <c r="J157" i="1"/>
  <c r="M75" i="1"/>
  <c r="L75" i="1"/>
  <c r="K75" i="1"/>
  <c r="J71" i="1"/>
  <c r="J73" i="1"/>
  <c r="J72" i="1"/>
  <c r="M70" i="1"/>
  <c r="L70" i="1"/>
  <c r="K70" i="1"/>
  <c r="J69" i="1"/>
  <c r="J68" i="1"/>
  <c r="J67" i="1"/>
  <c r="M155" i="1"/>
  <c r="L155" i="1"/>
  <c r="K155" i="1"/>
  <c r="J154" i="1"/>
  <c r="J153" i="1"/>
  <c r="J152" i="1"/>
  <c r="M150" i="1"/>
  <c r="L150" i="1"/>
  <c r="K150" i="1"/>
  <c r="J149" i="1"/>
  <c r="J148" i="1"/>
  <c r="J147" i="1"/>
  <c r="M145" i="1"/>
  <c r="L145" i="1"/>
  <c r="K145" i="1"/>
  <c r="J144" i="1"/>
  <c r="J143" i="1"/>
  <c r="J142" i="1"/>
  <c r="M140" i="1"/>
  <c r="L140" i="1"/>
  <c r="K140" i="1"/>
  <c r="J139" i="1"/>
  <c r="J138" i="1"/>
  <c r="J137" i="1"/>
  <c r="M135" i="1"/>
  <c r="L135" i="1"/>
  <c r="K135" i="1"/>
  <c r="J134" i="1"/>
  <c r="J133" i="1"/>
  <c r="J132" i="1"/>
  <c r="M120" i="1"/>
  <c r="L120" i="1"/>
  <c r="K120" i="1"/>
  <c r="J119" i="1"/>
  <c r="J118" i="1"/>
  <c r="J117" i="1"/>
  <c r="M110" i="1"/>
  <c r="L110" i="1"/>
  <c r="J109" i="1"/>
  <c r="J108" i="1"/>
  <c r="J107" i="1"/>
  <c r="M100" i="1"/>
  <c r="L100" i="1"/>
  <c r="K100" i="1"/>
  <c r="J99" i="1"/>
  <c r="J98" i="1"/>
  <c r="J97" i="1"/>
  <c r="M90" i="1"/>
  <c r="L90" i="1"/>
  <c r="K90" i="1"/>
  <c r="J89" i="1"/>
  <c r="J88" i="1"/>
  <c r="J87" i="1"/>
  <c r="M80" i="1"/>
  <c r="L80" i="1"/>
  <c r="K80" i="1"/>
  <c r="J79" i="1"/>
  <c r="J78" i="1"/>
  <c r="J77" i="1"/>
  <c r="M36" i="1"/>
  <c r="L36" i="1"/>
  <c r="K36" i="1"/>
  <c r="J35" i="1"/>
  <c r="J34" i="1"/>
  <c r="J33" i="1"/>
  <c r="M31" i="1"/>
  <c r="L31" i="1"/>
  <c r="K31" i="1"/>
  <c r="J30" i="1"/>
  <c r="J29" i="1"/>
  <c r="J28" i="1"/>
  <c r="J25" i="1"/>
  <c r="J24" i="1"/>
  <c r="J23" i="1"/>
  <c r="M16" i="1"/>
  <c r="L16" i="1"/>
  <c r="K16" i="1"/>
  <c r="J15" i="1"/>
  <c r="J14" i="1"/>
  <c r="J13" i="1"/>
  <c r="J129" i="1"/>
  <c r="J128" i="1"/>
  <c r="J127" i="1"/>
  <c r="J124" i="1"/>
  <c r="J123" i="1"/>
  <c r="J122" i="1"/>
  <c r="J47" i="1" l="1"/>
  <c r="J85" i="1"/>
  <c r="J7" i="1"/>
  <c r="J9" i="1"/>
  <c r="J52" i="1"/>
  <c r="J21" i="1"/>
  <c r="J160" i="1"/>
  <c r="J70" i="1"/>
  <c r="J75" i="1"/>
  <c r="J80" i="1"/>
  <c r="J100" i="1"/>
  <c r="J120" i="1"/>
  <c r="J140" i="1"/>
  <c r="J145" i="1"/>
  <c r="J155" i="1"/>
  <c r="J90" i="1"/>
  <c r="J110" i="1"/>
  <c r="J135" i="1"/>
  <c r="J150" i="1"/>
  <c r="J26" i="1"/>
  <c r="J36" i="1"/>
  <c r="J16" i="1"/>
  <c r="J31" i="1"/>
  <c r="L130" i="1"/>
  <c r="J11" i="1" l="1"/>
  <c r="L11" i="1" l="1"/>
  <c r="M130" i="1"/>
  <c r="K130" i="1"/>
  <c r="M125" i="1"/>
  <c r="L125" i="1"/>
  <c r="K125" i="1"/>
  <c r="J125" i="1" l="1"/>
  <c r="J130" i="1"/>
  <c r="J42" i="1"/>
  <c r="J41" i="1"/>
  <c r="J40" i="1"/>
  <c r="J39" i="1"/>
  <c r="J38" i="1"/>
</calcChain>
</file>

<file path=xl/sharedStrings.xml><?xml version="1.0" encoding="utf-8"?>
<sst xmlns="http://schemas.openxmlformats.org/spreadsheetml/2006/main" count="766" uniqueCount="98">
  <si>
    <t/>
  </si>
  <si>
    <t>№ пп</t>
  </si>
  <si>
    <t>Подпрограмма, основное мероприятие, направление расходов, мероприятие</t>
  </si>
  <si>
    <t>Ответственный исполнитель, соисполнители</t>
  </si>
  <si>
    <t>Источник финансового обеспечения</t>
  </si>
  <si>
    <t>средства областного бюджета</t>
  </si>
  <si>
    <t>средства местных бюджетов</t>
  </si>
  <si>
    <t>внебюджетные средства</t>
  </si>
  <si>
    <t>итого</t>
  </si>
  <si>
    <t>Руководство и управление в сфере установленных функций органов местного самоуправления</t>
  </si>
  <si>
    <t>средства местного бюджета</t>
  </si>
  <si>
    <t>Компенсация части родительской платы за присмотр и уход за детьми в образовательных организациях, реализующих образовательную программу дошкольного образования</t>
  </si>
  <si>
    <t>Дошкольные образовательные организации</t>
  </si>
  <si>
    <t>Общеобразовательные организации</t>
  </si>
  <si>
    <t>Организация дополнительного образования</t>
  </si>
  <si>
    <t>Организация временного трудоустройства несовершеннолетних граждан в возрасте от 14 до 18 лет</t>
  </si>
  <si>
    <t>Организация питания в образовательных организациях</t>
  </si>
  <si>
    <t>Мероприятия по развитию физической культуры и спорта</t>
  </si>
  <si>
    <t>объем средств на реализацию муниципальной программы,
рублей</t>
  </si>
  <si>
    <t>Всего</t>
  </si>
  <si>
    <t xml:space="preserve">Учреждения, обеспечивающие деятельность органов местного самоуправления и муниципальных учреждений </t>
  </si>
  <si>
    <t>2022 год</t>
  </si>
  <si>
    <t>Осуществление отдельных полномочий в сфере образования</t>
  </si>
  <si>
    <t>Создание цифровой образовательной среды в общеобразовательных организациях и профессиональных  образовательных организациях Брянской области</t>
  </si>
  <si>
    <t>Приведение в соответствии с брендом "Точка роста" помещений муниципальных общеобразовательных  организаций</t>
  </si>
  <si>
    <t xml:space="preserve">Код бюджетной классификации </t>
  </si>
  <si>
    <t>ГРБС</t>
  </si>
  <si>
    <t>МП</t>
  </si>
  <si>
    <t>ПМП</t>
  </si>
  <si>
    <t>ОМ</t>
  </si>
  <si>
    <t>НР</t>
  </si>
  <si>
    <t>03</t>
  </si>
  <si>
    <t>№6</t>
  </si>
  <si>
    <t>№3</t>
  </si>
  <si>
    <t>№4</t>
  </si>
  <si>
    <t xml:space="preserve">Мероприятия по замена оконных блоков муниципальных образовательных организаций Брянской области </t>
  </si>
  <si>
    <t>S4860</t>
  </si>
  <si>
    <t>01</t>
  </si>
  <si>
    <t xml:space="preserve">средства федерального бюджета </t>
  </si>
  <si>
    <t>S4850</t>
  </si>
  <si>
    <t xml:space="preserve">Мероприятия по капитальному ремонту кровель муниципальных образовательных организаций Брянской области </t>
  </si>
  <si>
    <t>02</t>
  </si>
  <si>
    <t>№2</t>
  </si>
  <si>
    <t>№1,12</t>
  </si>
  <si>
    <t>№5</t>
  </si>
  <si>
    <t>04</t>
  </si>
  <si>
    <t>09</t>
  </si>
  <si>
    <t>Софинансирование  к мероприятию по проведению оздоровительной компании детей</t>
  </si>
  <si>
    <t>05</t>
  </si>
  <si>
    <t>S4790</t>
  </si>
  <si>
    <t>08</t>
  </si>
  <si>
    <t>Учреждение психолого-медикосоциального сопровождения</t>
  </si>
  <si>
    <t>Организация бесплатного горячего питания обучающихся,получающих начальное общее  образование в государственных и муниципальных образовательных организаций</t>
  </si>
  <si>
    <t>L3040</t>
  </si>
  <si>
    <t>средства местного бюджетов</t>
  </si>
  <si>
    <t>Связь основного мероприятия, с целевыми показателями (индикаторами)  порядковые номера показателей (индикаторов)</t>
  </si>
  <si>
    <t>2023 год</t>
  </si>
  <si>
    <t xml:space="preserve">Стипендии </t>
  </si>
  <si>
    <t xml:space="preserve">Организация и проведение праздничных мероприятий </t>
  </si>
  <si>
    <t xml:space="preserve">Мероприяьтия по работе с семьей, детьми и молодежью </t>
  </si>
  <si>
    <t xml:space="preserve">Организация и проведение олимпиад, выставок,конкурсов, конферкнций и других общественных мероприятий </t>
  </si>
  <si>
    <t xml:space="preserve">Обеспечение функционирования модели персонифицированного финансирования дополнительного образования детей </t>
  </si>
  <si>
    <t>12</t>
  </si>
  <si>
    <t>Создание новых мест в образовательных организациях различных типов для реализации дополнительных общеразвивающи программ всех направленностей в рамках регионального проекта "Успех каждого ребенка (Брянская область) "Государственная программа "Развитие образования и науки Брянской области"</t>
  </si>
  <si>
    <t>Е2</t>
  </si>
  <si>
    <t>№12</t>
  </si>
  <si>
    <t>№1,8,10,11,12</t>
  </si>
  <si>
    <t>№7,18,19</t>
  </si>
  <si>
    <t>№10</t>
  </si>
  <si>
    <t>№16,17</t>
  </si>
  <si>
    <t>Профилактика безнадзорности и правонарушений несовершеннолетних</t>
  </si>
  <si>
    <t>S4910</t>
  </si>
  <si>
    <t>06</t>
  </si>
  <si>
    <t>07</t>
  </si>
  <si>
    <t xml:space="preserve">Отдел образования Стародубского муниципального округа Брянской области </t>
  </si>
  <si>
    <t>Развитие  системы образования на  территории  Стародубского муниципального округа  Брянской области  (2022-2024 годы)</t>
  </si>
  <si>
    <t>План реализации муниципальной программы
 Развитие системы образования на территории Стародубского муниципального округа Брянской области (2022 - 2024 годы)</t>
  </si>
  <si>
    <t>2024 год</t>
  </si>
  <si>
    <t>11</t>
  </si>
  <si>
    <t xml:space="preserve"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</t>
  </si>
  <si>
    <t>S4900</t>
  </si>
  <si>
    <t>Реализация мероприятий по модернизации школьных систем образования</t>
  </si>
  <si>
    <t>ZB</t>
  </si>
  <si>
    <t>L7500</t>
  </si>
  <si>
    <t>Реализация отдельных мероприятий по развитию  образования</t>
  </si>
  <si>
    <t>S4820</t>
  </si>
  <si>
    <t>S4770</t>
  </si>
  <si>
    <t xml:space="preserve">  Модернизация школьных столовых муниципальных общеобразовательных организаций Брянской области. </t>
  </si>
  <si>
    <t>Капиальный ремонт МБОУ "Меленская СОШ"</t>
  </si>
  <si>
    <t>ЕВ</t>
  </si>
  <si>
    <t>5179F</t>
  </si>
  <si>
    <t>Мероприятия  по обеспечению деятельности советников  директора по воспитанию и взаимодействию с детскими общественными объединениями в общеобразовательных организациях.</t>
  </si>
  <si>
    <t>Гранты муниципальным районам (муниципальным округам. городским округам) в целях содействия достижению и (или) поощрения достижения наилучших значений показателей деятельности</t>
  </si>
  <si>
    <t>Поощрение муниципальных управленческих команд приграничных муниципальных образований Брянской области</t>
  </si>
  <si>
    <t>Мероприятия (включая стимулирующие (поощрительнын) выплаты), источником финансового обеспечения которых являются межбюджетные трансферты стимулирующего (поощрительного) характера из областного бюджета</t>
  </si>
  <si>
    <t>Учреждения,обеспечивающие деятельность органов местного самоуправления и муниципальных учреждений</t>
  </si>
  <si>
    <t xml:space="preserve">Грантовая поддержка работников муниципальных учреждений </t>
  </si>
  <si>
    <t>Приложение 1 
 к постановлению администрации
Стародубского муниципального округа Брянской области
"Развитие  системы образования на территории  Стародубского 
муниципального  округа Брянской области " (2022-2024 годы)
№ 1591   от   30.12. 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</si>
</sst>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13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5" tint="0.59999389629810485"/>
        <bgColor indexed="64"/>
      </patternFill>
    </fill>
  </fills>
  <borders count="4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164" fontId="0" fillId="0" borderId="0">
      <alignment vertical="top" wrapText="1"/>
    </xf>
  </cellStyleXfs>
  <cellXfs count="184">
    <xf numFmtId="164" fontId="0" fillId="0" borderId="0" xfId="0" applyNumberFormat="1" applyFont="1" applyFill="1" applyAlignment="1">
      <alignment vertical="top" wrapText="1"/>
    </xf>
    <xf numFmtId="4" fontId="5" fillId="3" borderId="1" xfId="0" applyNumberFormat="1" applyFont="1" applyFill="1" applyBorder="1" applyAlignment="1">
      <alignment horizontal="left" vertical="top" wrapText="1"/>
    </xf>
    <xf numFmtId="4" fontId="5" fillId="3" borderId="18" xfId="0" applyNumberFormat="1" applyFont="1" applyFill="1" applyBorder="1" applyAlignment="1">
      <alignment horizontal="left" vertical="top" wrapText="1"/>
    </xf>
    <xf numFmtId="4" fontId="5" fillId="3" borderId="5" xfId="0" applyNumberFormat="1" applyFont="1" applyFill="1" applyBorder="1" applyAlignment="1">
      <alignment horizontal="left" vertical="top" wrapText="1"/>
    </xf>
    <xf numFmtId="0" fontId="6" fillId="2" borderId="5" xfId="0" applyNumberFormat="1" applyFont="1" applyFill="1" applyBorder="1" applyAlignment="1">
      <alignment horizontal="center" vertical="center" wrapText="1"/>
    </xf>
    <xf numFmtId="164" fontId="0" fillId="2" borderId="0" xfId="0" applyNumberFormat="1" applyFont="1" applyFill="1" applyAlignment="1">
      <alignment vertical="top" wrapText="1"/>
    </xf>
    <xf numFmtId="0" fontId="1" fillId="2" borderId="0" xfId="0" applyNumberFormat="1" applyFont="1" applyFill="1" applyAlignment="1">
      <alignment horizontal="right"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left" vertical="top" wrapText="1"/>
    </xf>
    <xf numFmtId="4" fontId="4" fillId="2" borderId="5" xfId="0" applyNumberFormat="1" applyFont="1" applyFill="1" applyBorder="1" applyAlignment="1">
      <alignment horizontal="left" vertical="top" wrapText="1"/>
    </xf>
    <xf numFmtId="4" fontId="4" fillId="2" borderId="1" xfId="0" applyNumberFormat="1" applyFont="1" applyFill="1" applyBorder="1" applyAlignment="1">
      <alignment horizontal="left" vertical="top" wrapText="1"/>
    </xf>
    <xf numFmtId="4" fontId="4" fillId="2" borderId="18" xfId="0" applyNumberFormat="1" applyFont="1" applyFill="1" applyBorder="1" applyAlignment="1">
      <alignment horizontal="left" vertical="top" wrapText="1"/>
    </xf>
    <xf numFmtId="4" fontId="5" fillId="3" borderId="15" xfId="0" applyNumberFormat="1" applyFont="1" applyFill="1" applyBorder="1" applyAlignment="1">
      <alignment horizontal="left" vertical="top" wrapText="1"/>
    </xf>
    <xf numFmtId="4" fontId="5" fillId="2" borderId="1" xfId="0" applyNumberFormat="1" applyFont="1" applyFill="1" applyBorder="1" applyAlignment="1">
      <alignment horizontal="left" vertical="top" wrapText="1"/>
    </xf>
    <xf numFmtId="4" fontId="4" fillId="3" borderId="18" xfId="0" applyNumberFormat="1" applyFont="1" applyFill="1" applyBorder="1" applyAlignment="1">
      <alignment horizontal="left" vertical="top" wrapText="1"/>
    </xf>
    <xf numFmtId="4" fontId="5" fillId="2" borderId="5" xfId="0" applyNumberFormat="1" applyFont="1" applyFill="1" applyBorder="1" applyAlignment="1">
      <alignment horizontal="left" vertical="top" wrapText="1"/>
    </xf>
    <xf numFmtId="4" fontId="4" fillId="3" borderId="1" xfId="0" applyNumberFormat="1" applyFont="1" applyFill="1" applyBorder="1" applyAlignment="1">
      <alignment horizontal="left" vertical="top" wrapText="1"/>
    </xf>
    <xf numFmtId="4" fontId="4" fillId="2" borderId="20" xfId="0" applyNumberFormat="1" applyFont="1" applyFill="1" applyBorder="1" applyAlignment="1">
      <alignment horizontal="left" vertical="top" wrapText="1"/>
    </xf>
    <xf numFmtId="4" fontId="5" fillId="2" borderId="18" xfId="0" applyNumberFormat="1" applyFont="1" applyFill="1" applyBorder="1" applyAlignment="1">
      <alignment horizontal="left" vertical="top" wrapText="1"/>
    </xf>
    <xf numFmtId="0" fontId="4" fillId="2" borderId="5" xfId="0" applyNumberFormat="1" applyFont="1" applyFill="1" applyBorder="1" applyAlignment="1">
      <alignment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8" fillId="2" borderId="5" xfId="0" applyNumberFormat="1" applyFont="1" applyFill="1" applyBorder="1" applyAlignment="1">
      <alignment horizontal="center" vertical="center" wrapText="1"/>
    </xf>
    <xf numFmtId="0" fontId="8" fillId="2" borderId="7" xfId="0" applyNumberFormat="1" applyFont="1" applyFill="1" applyBorder="1" applyAlignment="1">
      <alignment horizontal="center" vertical="center" wrapText="1"/>
    </xf>
    <xf numFmtId="0" fontId="8" fillId="2" borderId="25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 applyBorder="1" applyAlignment="1">
      <alignment horizontal="center" vertical="center" wrapText="1"/>
    </xf>
    <xf numFmtId="0" fontId="9" fillId="2" borderId="5" xfId="0" applyNumberFormat="1" applyFont="1" applyFill="1" applyBorder="1" applyAlignment="1">
      <alignment horizontal="left" vertical="center" wrapText="1"/>
    </xf>
    <xf numFmtId="0" fontId="4" fillId="3" borderId="5" xfId="0" applyNumberFormat="1" applyFont="1" applyFill="1" applyBorder="1" applyAlignment="1">
      <alignment horizontal="left" vertical="top" wrapText="1"/>
    </xf>
    <xf numFmtId="49" fontId="4" fillId="3" borderId="5" xfId="0" applyNumberFormat="1" applyFont="1" applyFill="1" applyBorder="1" applyAlignment="1">
      <alignment horizontal="left" vertical="top" wrapText="1"/>
    </xf>
    <xf numFmtId="0" fontId="8" fillId="2" borderId="7" xfId="0" applyNumberFormat="1" applyFont="1" applyFill="1" applyBorder="1" applyAlignment="1">
      <alignment horizontal="left" vertical="center" wrapText="1"/>
    </xf>
    <xf numFmtId="4" fontId="8" fillId="2" borderId="5" xfId="0" applyNumberFormat="1" applyFont="1" applyFill="1" applyBorder="1" applyAlignment="1">
      <alignment horizontal="center" vertical="center" wrapText="1"/>
    </xf>
    <xf numFmtId="0" fontId="4" fillId="3" borderId="5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vertical="top" wrapText="1"/>
    </xf>
    <xf numFmtId="0" fontId="4" fillId="3" borderId="4" xfId="0" applyNumberFormat="1" applyFont="1" applyFill="1" applyBorder="1" applyAlignment="1">
      <alignment horizontal="left" vertical="top" wrapText="1"/>
    </xf>
    <xf numFmtId="0" fontId="4" fillId="3" borderId="1" xfId="0" applyNumberFormat="1" applyFont="1" applyFill="1" applyBorder="1" applyAlignment="1">
      <alignment vertical="top" wrapText="1"/>
    </xf>
    <xf numFmtId="0" fontId="5" fillId="3" borderId="1" xfId="0" applyNumberFormat="1" applyFont="1" applyFill="1" applyBorder="1" applyAlignment="1">
      <alignment vertical="top" wrapText="1"/>
    </xf>
    <xf numFmtId="0" fontId="5" fillId="3" borderId="1" xfId="0" applyNumberFormat="1" applyFont="1" applyFill="1" applyBorder="1" applyAlignment="1">
      <alignment horizontal="left" vertical="top" wrapText="1"/>
    </xf>
    <xf numFmtId="0" fontId="9" fillId="2" borderId="27" xfId="0" applyNumberFormat="1" applyFont="1" applyFill="1" applyBorder="1" applyAlignment="1">
      <alignment horizontal="left" vertical="center" wrapText="1"/>
    </xf>
    <xf numFmtId="0" fontId="4" fillId="3" borderId="1" xfId="0" applyNumberFormat="1" applyFont="1" applyFill="1" applyBorder="1" applyAlignment="1">
      <alignment horizontal="left" vertical="top" wrapText="1"/>
    </xf>
    <xf numFmtId="0" fontId="4" fillId="3" borderId="15" xfId="0" applyNumberFormat="1" applyFont="1" applyFill="1" applyBorder="1" applyAlignment="1">
      <alignment vertical="top" wrapText="1"/>
    </xf>
    <xf numFmtId="0" fontId="5" fillId="3" borderId="9" xfId="0" applyNumberFormat="1" applyFont="1" applyFill="1" applyBorder="1" applyAlignment="1">
      <alignment vertical="top" wrapText="1"/>
    </xf>
    <xf numFmtId="0" fontId="4" fillId="3" borderId="4" xfId="0" applyNumberFormat="1" applyFont="1" applyFill="1" applyBorder="1" applyAlignment="1">
      <alignment vertical="top" wrapText="1"/>
    </xf>
    <xf numFmtId="0" fontId="4" fillId="3" borderId="15" xfId="0" applyNumberFormat="1" applyFont="1" applyFill="1" applyBorder="1" applyAlignment="1">
      <alignment horizontal="left" vertical="top" wrapText="1"/>
    </xf>
    <xf numFmtId="49" fontId="4" fillId="3" borderId="6" xfId="0" applyNumberFormat="1" applyFont="1" applyFill="1" applyBorder="1" applyAlignment="1">
      <alignment horizontal="left" vertical="top" wrapText="1"/>
    </xf>
    <xf numFmtId="0" fontId="4" fillId="3" borderId="9" xfId="0" applyNumberFormat="1" applyFont="1" applyFill="1" applyBorder="1" applyAlignment="1">
      <alignment horizontal="left" vertical="top" wrapText="1"/>
    </xf>
    <xf numFmtId="4" fontId="5" fillId="3" borderId="2" xfId="0" applyNumberFormat="1" applyFont="1" applyFill="1" applyBorder="1" applyAlignment="1">
      <alignment horizontal="left" vertical="top" wrapText="1"/>
    </xf>
    <xf numFmtId="4" fontId="5" fillId="2" borderId="2" xfId="0" applyNumberFormat="1" applyFont="1" applyFill="1" applyBorder="1" applyAlignment="1">
      <alignment horizontal="left" vertical="top" wrapText="1"/>
    </xf>
    <xf numFmtId="4" fontId="5" fillId="2" borderId="19" xfId="0" applyNumberFormat="1" applyFont="1" applyFill="1" applyBorder="1" applyAlignment="1">
      <alignment horizontal="left" vertical="top" wrapText="1"/>
    </xf>
    <xf numFmtId="4" fontId="4" fillId="3" borderId="5" xfId="0" applyNumberFormat="1" applyFont="1" applyFill="1" applyBorder="1" applyAlignment="1">
      <alignment horizontal="left" vertical="top" wrapText="1"/>
    </xf>
    <xf numFmtId="4" fontId="4" fillId="2" borderId="25" xfId="0" applyNumberFormat="1" applyFont="1" applyFill="1" applyBorder="1" applyAlignment="1">
      <alignment horizontal="left" vertical="top" wrapText="1"/>
    </xf>
    <xf numFmtId="4" fontId="5" fillId="2" borderId="25" xfId="0" applyNumberFormat="1" applyFont="1" applyFill="1" applyBorder="1" applyAlignment="1">
      <alignment horizontal="left" vertical="top" wrapText="1"/>
    </xf>
    <xf numFmtId="0" fontId="5" fillId="3" borderId="15" xfId="0" applyNumberFormat="1" applyFont="1" applyFill="1" applyBorder="1" applyAlignment="1">
      <alignment vertical="top" wrapText="1"/>
    </xf>
    <xf numFmtId="0" fontId="4" fillId="3" borderId="14" xfId="0" applyNumberFormat="1" applyFont="1" applyFill="1" applyBorder="1" applyAlignment="1">
      <alignment vertical="top" wrapText="1"/>
    </xf>
    <xf numFmtId="0" fontId="4" fillId="3" borderId="7" xfId="0" applyNumberFormat="1" applyFont="1" applyFill="1" applyBorder="1" applyAlignment="1">
      <alignment horizontal="left" vertical="top" wrapText="1"/>
    </xf>
    <xf numFmtId="49" fontId="4" fillId="3" borderId="7" xfId="0" applyNumberFormat="1" applyFont="1" applyFill="1" applyBorder="1" applyAlignment="1">
      <alignment horizontal="left" vertical="top" wrapText="1"/>
    </xf>
    <xf numFmtId="4" fontId="4" fillId="3" borderId="4" xfId="0" applyNumberFormat="1" applyFont="1" applyFill="1" applyBorder="1" applyAlignment="1">
      <alignment horizontal="left" vertical="top" wrapText="1"/>
    </xf>
    <xf numFmtId="4" fontId="4" fillId="3" borderId="15" xfId="0" applyNumberFormat="1" applyFont="1" applyFill="1" applyBorder="1" applyAlignment="1">
      <alignment horizontal="left" vertical="top" wrapText="1"/>
    </xf>
    <xf numFmtId="0" fontId="4" fillId="3" borderId="18" xfId="0" applyNumberFormat="1" applyFont="1" applyFill="1" applyBorder="1" applyAlignment="1">
      <alignment vertical="top" wrapText="1"/>
    </xf>
    <xf numFmtId="4" fontId="4" fillId="3" borderId="9" xfId="0" applyNumberFormat="1" applyFont="1" applyFill="1" applyBorder="1" applyAlignment="1">
      <alignment horizontal="left" vertical="top" wrapText="1"/>
    </xf>
    <xf numFmtId="4" fontId="4" fillId="2" borderId="2" xfId="0" applyNumberFormat="1" applyFont="1" applyFill="1" applyBorder="1" applyAlignment="1">
      <alignment horizontal="left" vertical="top" wrapText="1"/>
    </xf>
    <xf numFmtId="0" fontId="5" fillId="3" borderId="18" xfId="0" applyNumberFormat="1" applyFont="1" applyFill="1" applyBorder="1" applyAlignment="1">
      <alignment vertical="top" wrapText="1"/>
    </xf>
    <xf numFmtId="4" fontId="5" fillId="3" borderId="27" xfId="0" applyNumberFormat="1" applyFont="1" applyFill="1" applyBorder="1" applyAlignment="1">
      <alignment horizontal="left" vertical="top" wrapText="1"/>
    </xf>
    <xf numFmtId="4" fontId="5" fillId="2" borderId="26" xfId="0" applyNumberFormat="1" applyFont="1" applyFill="1" applyBorder="1" applyAlignment="1">
      <alignment horizontal="left" vertical="top" wrapText="1"/>
    </xf>
    <xf numFmtId="4" fontId="4" fillId="2" borderId="0" xfId="0" applyNumberFormat="1" applyFont="1" applyFill="1" applyBorder="1" applyAlignment="1">
      <alignment horizontal="left" vertical="top" wrapText="1"/>
    </xf>
    <xf numFmtId="0" fontId="5" fillId="3" borderId="2" xfId="0" applyNumberFormat="1" applyFont="1" applyFill="1" applyBorder="1" applyAlignment="1">
      <alignment vertical="top" wrapText="1"/>
    </xf>
    <xf numFmtId="0" fontId="4" fillId="3" borderId="13" xfId="0" applyNumberFormat="1" applyFont="1" applyFill="1" applyBorder="1" applyAlignment="1">
      <alignment horizontal="left" vertical="top" wrapText="1"/>
    </xf>
    <xf numFmtId="0" fontId="7" fillId="3" borderId="5" xfId="0" applyNumberFormat="1" applyFont="1" applyFill="1" applyBorder="1" applyAlignment="1">
      <alignment horizontal="left" vertical="top" wrapText="1"/>
    </xf>
    <xf numFmtId="49" fontId="7" fillId="3" borderId="5" xfId="0" applyNumberFormat="1" applyFont="1" applyFill="1" applyBorder="1" applyAlignment="1">
      <alignment horizontal="left" vertical="top" wrapText="1"/>
    </xf>
    <xf numFmtId="49" fontId="7" fillId="3" borderId="5" xfId="0" applyNumberFormat="1" applyFont="1" applyFill="1" applyBorder="1" applyAlignment="1">
      <alignment vertical="top" wrapText="1"/>
    </xf>
    <xf numFmtId="4" fontId="7" fillId="3" borderId="15" xfId="0" applyNumberFormat="1" applyFont="1" applyFill="1" applyBorder="1" applyAlignment="1">
      <alignment horizontal="left" vertical="top" wrapText="1"/>
    </xf>
    <xf numFmtId="4" fontId="7" fillId="2" borderId="1" xfId="0" applyNumberFormat="1" applyFont="1" applyFill="1" applyBorder="1" applyAlignment="1">
      <alignment horizontal="left" vertical="top" wrapText="1"/>
    </xf>
    <xf numFmtId="4" fontId="7" fillId="2" borderId="18" xfId="0" applyNumberFormat="1" applyFont="1" applyFill="1" applyBorder="1" applyAlignment="1">
      <alignment horizontal="left" vertical="top" wrapText="1"/>
    </xf>
    <xf numFmtId="4" fontId="7" fillId="2" borderId="5" xfId="0" applyNumberFormat="1" applyFont="1" applyFill="1" applyBorder="1" applyAlignment="1">
      <alignment horizontal="left" vertical="top" wrapText="1"/>
    </xf>
    <xf numFmtId="4" fontId="11" fillId="2" borderId="18" xfId="0" applyNumberFormat="1" applyFont="1" applyFill="1" applyBorder="1" applyAlignment="1">
      <alignment horizontal="left" vertical="top" wrapText="1"/>
    </xf>
    <xf numFmtId="0" fontId="7" fillId="3" borderId="4" xfId="0" applyNumberFormat="1" applyFont="1" applyFill="1" applyBorder="1" applyAlignment="1">
      <alignment horizontal="left" vertical="top" wrapText="1"/>
    </xf>
    <xf numFmtId="49" fontId="4" fillId="3" borderId="5" xfId="0" applyNumberFormat="1" applyFont="1" applyFill="1" applyBorder="1" applyAlignment="1">
      <alignment horizontal="left" vertical="center" wrapText="1"/>
    </xf>
    <xf numFmtId="0" fontId="5" fillId="3" borderId="38" xfId="0" applyNumberFormat="1" applyFont="1" applyFill="1" applyBorder="1" applyAlignment="1">
      <alignment vertical="top" wrapText="1"/>
    </xf>
    <xf numFmtId="0" fontId="7" fillId="3" borderId="6" xfId="0" applyNumberFormat="1" applyFont="1" applyFill="1" applyBorder="1" applyAlignment="1">
      <alignment horizontal="center" vertical="center" wrapText="1"/>
    </xf>
    <xf numFmtId="0" fontId="4" fillId="3" borderId="5" xfId="0" applyNumberFormat="1" applyFont="1" applyFill="1" applyBorder="1" applyAlignment="1">
      <alignment horizontal="left" vertical="center" wrapText="1"/>
    </xf>
    <xf numFmtId="0" fontId="4" fillId="3" borderId="5" xfId="0" applyNumberFormat="1" applyFont="1" applyFill="1" applyBorder="1" applyAlignment="1">
      <alignment vertical="center" wrapText="1"/>
    </xf>
    <xf numFmtId="0" fontId="4" fillId="3" borderId="8" xfId="0" applyNumberFormat="1" applyFont="1" applyFill="1" applyBorder="1" applyAlignment="1">
      <alignment vertical="center" wrapText="1"/>
    </xf>
    <xf numFmtId="0" fontId="4" fillId="3" borderId="6" xfId="0" applyNumberFormat="1" applyFont="1" applyFill="1" applyBorder="1" applyAlignment="1">
      <alignment horizontal="left" vertical="center" wrapText="1"/>
    </xf>
    <xf numFmtId="4" fontId="5" fillId="4" borderId="5" xfId="0" applyNumberFormat="1" applyFont="1" applyFill="1" applyBorder="1" applyAlignment="1">
      <alignment horizontal="left" vertical="top" wrapText="1"/>
    </xf>
    <xf numFmtId="164" fontId="0" fillId="4" borderId="0" xfId="0" applyNumberFormat="1" applyFont="1" applyFill="1" applyAlignment="1">
      <alignment vertical="top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7" fillId="3" borderId="15" xfId="0" applyNumberFormat="1" applyFont="1" applyFill="1" applyBorder="1" applyAlignment="1">
      <alignment vertical="top" wrapText="1"/>
    </xf>
    <xf numFmtId="4" fontId="12" fillId="2" borderId="5" xfId="0" applyNumberFormat="1" applyFont="1" applyFill="1" applyBorder="1" applyAlignment="1">
      <alignment horizontal="left" vertical="top" wrapText="1"/>
    </xf>
    <xf numFmtId="4" fontId="7" fillId="3" borderId="1" xfId="0" applyNumberFormat="1" applyFont="1" applyFill="1" applyBorder="1" applyAlignment="1">
      <alignment horizontal="left" vertical="top" wrapText="1"/>
    </xf>
    <xf numFmtId="0" fontId="4" fillId="3" borderId="39" xfId="0" applyNumberFormat="1" applyFont="1" applyFill="1" applyBorder="1" applyAlignment="1">
      <alignment horizontal="left" vertical="top" wrapText="1"/>
    </xf>
    <xf numFmtId="4" fontId="4" fillId="3" borderId="39" xfId="0" applyNumberFormat="1" applyFont="1" applyFill="1" applyBorder="1" applyAlignment="1">
      <alignment horizontal="left" vertical="top" wrapText="1"/>
    </xf>
    <xf numFmtId="4" fontId="4" fillId="2" borderId="39" xfId="0" applyNumberFormat="1" applyFont="1" applyFill="1" applyBorder="1" applyAlignment="1">
      <alignment horizontal="left" vertical="top" wrapText="1"/>
    </xf>
    <xf numFmtId="4" fontId="4" fillId="2" borderId="40" xfId="0" applyNumberFormat="1" applyFont="1" applyFill="1" applyBorder="1" applyAlignment="1">
      <alignment horizontal="left" vertical="top" wrapText="1"/>
    </xf>
    <xf numFmtId="0" fontId="5" fillId="3" borderId="41" xfId="0" applyNumberFormat="1" applyFont="1" applyFill="1" applyBorder="1" applyAlignment="1">
      <alignment vertical="top" wrapText="1"/>
    </xf>
    <xf numFmtId="0" fontId="4" fillId="3" borderId="41" xfId="0" applyNumberFormat="1" applyFont="1" applyFill="1" applyBorder="1" applyAlignment="1">
      <alignment horizontal="left" vertical="top" wrapText="1"/>
    </xf>
    <xf numFmtId="4" fontId="5" fillId="3" borderId="41" xfId="0" applyNumberFormat="1" applyFont="1" applyFill="1" applyBorder="1" applyAlignment="1">
      <alignment horizontal="left" vertical="top" wrapText="1"/>
    </xf>
    <xf numFmtId="4" fontId="5" fillId="2" borderId="41" xfId="0" applyNumberFormat="1" applyFont="1" applyFill="1" applyBorder="1" applyAlignment="1">
      <alignment horizontal="left" vertical="top" wrapText="1"/>
    </xf>
    <xf numFmtId="0" fontId="7" fillId="3" borderId="6" xfId="0" applyNumberFormat="1" applyFont="1" applyFill="1" applyBorder="1" applyAlignment="1">
      <alignment horizontal="center" vertical="center" wrapText="1"/>
    </xf>
    <xf numFmtId="0" fontId="7" fillId="3" borderId="8" xfId="0" applyNumberFormat="1" applyFont="1" applyFill="1" applyBorder="1" applyAlignment="1">
      <alignment horizontal="center" vertical="center" wrapText="1"/>
    </xf>
    <xf numFmtId="0" fontId="7" fillId="3" borderId="7" xfId="0" applyNumberFormat="1" applyFont="1" applyFill="1" applyBorder="1" applyAlignment="1">
      <alignment horizontal="center" vertical="center" wrapText="1"/>
    </xf>
    <xf numFmtId="0" fontId="4" fillId="3" borderId="6" xfId="0" applyNumberFormat="1" applyFont="1" applyFill="1" applyBorder="1" applyAlignment="1">
      <alignment vertical="center" wrapText="1"/>
    </xf>
    <xf numFmtId="0" fontId="4" fillId="3" borderId="8" xfId="0" applyNumberFormat="1" applyFont="1" applyFill="1" applyBorder="1" applyAlignment="1">
      <alignment vertical="center" wrapText="1"/>
    </xf>
    <xf numFmtId="0" fontId="4" fillId="3" borderId="7" xfId="0" applyNumberFormat="1" applyFont="1" applyFill="1" applyBorder="1" applyAlignment="1">
      <alignment vertical="center" wrapText="1"/>
    </xf>
    <xf numFmtId="0" fontId="4" fillId="3" borderId="6" xfId="0" applyNumberFormat="1" applyFont="1" applyFill="1" applyBorder="1" applyAlignment="1">
      <alignment horizontal="left" vertical="center" wrapText="1"/>
    </xf>
    <xf numFmtId="0" fontId="4" fillId="3" borderId="8" xfId="0" applyNumberFormat="1" applyFont="1" applyFill="1" applyBorder="1" applyAlignment="1">
      <alignment horizontal="left" vertical="center" wrapText="1"/>
    </xf>
    <xf numFmtId="0" fontId="4" fillId="3" borderId="7" xfId="0" applyNumberFormat="1" applyFont="1" applyFill="1" applyBorder="1" applyAlignment="1">
      <alignment horizontal="left" vertical="center" wrapText="1"/>
    </xf>
    <xf numFmtId="4" fontId="7" fillId="2" borderId="36" xfId="0" applyNumberFormat="1" applyFont="1" applyFill="1" applyBorder="1" applyAlignment="1">
      <alignment horizontal="left" vertical="top" wrapText="1"/>
    </xf>
    <xf numFmtId="4" fontId="7" fillId="2" borderId="37" xfId="0" applyNumberFormat="1" applyFont="1" applyFill="1" applyBorder="1" applyAlignment="1">
      <alignment horizontal="left" vertical="top" wrapText="1"/>
    </xf>
    <xf numFmtId="4" fontId="12" fillId="2" borderId="6" xfId="0" applyNumberFormat="1" applyFont="1" applyFill="1" applyBorder="1" applyAlignment="1">
      <alignment horizontal="center" vertical="top" wrapText="1"/>
    </xf>
    <xf numFmtId="4" fontId="12" fillId="2" borderId="7" xfId="0" applyNumberFormat="1" applyFont="1" applyFill="1" applyBorder="1" applyAlignment="1">
      <alignment horizontal="center" vertical="top" wrapText="1"/>
    </xf>
    <xf numFmtId="0" fontId="4" fillId="3" borderId="5" xfId="0" applyNumberFormat="1" applyFont="1" applyFill="1" applyBorder="1" applyAlignment="1">
      <alignment horizontal="left" vertical="center" wrapText="1"/>
    </xf>
    <xf numFmtId="4" fontId="7" fillId="2" borderId="6" xfId="0" applyNumberFormat="1" applyFont="1" applyFill="1" applyBorder="1" applyAlignment="1">
      <alignment horizontal="center" vertical="top" wrapText="1"/>
    </xf>
    <xf numFmtId="4" fontId="7" fillId="2" borderId="7" xfId="0" applyNumberFormat="1" applyFont="1" applyFill="1" applyBorder="1" applyAlignment="1">
      <alignment horizontal="center" vertical="top" wrapText="1"/>
    </xf>
    <xf numFmtId="4" fontId="7" fillId="3" borderId="2" xfId="0" applyNumberFormat="1" applyFont="1" applyFill="1" applyBorder="1" applyAlignment="1">
      <alignment horizontal="left" vertical="top" wrapText="1"/>
    </xf>
    <xf numFmtId="4" fontId="7" fillId="3" borderId="4" xfId="0" applyNumberFormat="1" applyFont="1" applyFill="1" applyBorder="1" applyAlignment="1">
      <alignment horizontal="left" vertical="top" wrapText="1"/>
    </xf>
    <xf numFmtId="4" fontId="7" fillId="2" borderId="2" xfId="0" applyNumberFormat="1" applyFont="1" applyFill="1" applyBorder="1" applyAlignment="1">
      <alignment horizontal="left" vertical="top" wrapText="1"/>
    </xf>
    <xf numFmtId="4" fontId="7" fillId="2" borderId="4" xfId="0" applyNumberFormat="1" applyFont="1" applyFill="1" applyBorder="1" applyAlignment="1">
      <alignment horizontal="left" vertical="top" wrapText="1"/>
    </xf>
    <xf numFmtId="49" fontId="7" fillId="3" borderId="6" xfId="0" applyNumberFormat="1" applyFont="1" applyFill="1" applyBorder="1" applyAlignment="1">
      <alignment horizontal="left" vertical="top" wrapText="1"/>
    </xf>
    <xf numFmtId="49" fontId="7" fillId="3" borderId="7" xfId="0" applyNumberFormat="1" applyFont="1" applyFill="1" applyBorder="1" applyAlignment="1">
      <alignment horizontal="left" vertical="top" wrapText="1"/>
    </xf>
    <xf numFmtId="0" fontId="7" fillId="3" borderId="10" xfId="0" applyNumberFormat="1" applyFont="1" applyFill="1" applyBorder="1" applyAlignment="1">
      <alignment horizontal="left" vertical="top" wrapText="1"/>
    </xf>
    <xf numFmtId="0" fontId="7" fillId="3" borderId="12" xfId="0" applyNumberFormat="1" applyFont="1" applyFill="1" applyBorder="1" applyAlignment="1">
      <alignment horizontal="left" vertical="top" wrapText="1"/>
    </xf>
    <xf numFmtId="0" fontId="7" fillId="3" borderId="9" xfId="0" applyNumberFormat="1" applyFont="1" applyFill="1" applyBorder="1" applyAlignment="1">
      <alignment horizontal="center" vertical="top" wrapText="1"/>
    </xf>
    <xf numFmtId="0" fontId="7" fillId="3" borderId="14" xfId="0" applyNumberFormat="1" applyFont="1" applyFill="1" applyBorder="1" applyAlignment="1">
      <alignment horizontal="center" vertical="top" wrapText="1"/>
    </xf>
    <xf numFmtId="0" fontId="7" fillId="3" borderId="28" xfId="0" applyNumberFormat="1" applyFont="1" applyFill="1" applyBorder="1" applyAlignment="1">
      <alignment horizontal="center" vertical="top" wrapText="1"/>
    </xf>
    <xf numFmtId="0" fontId="7" fillId="3" borderId="33" xfId="0" applyNumberFormat="1" applyFont="1" applyFill="1" applyBorder="1" applyAlignment="1">
      <alignment horizontal="center" vertical="top" wrapText="1"/>
    </xf>
    <xf numFmtId="0" fontId="7" fillId="3" borderId="6" xfId="0" applyNumberFormat="1" applyFont="1" applyFill="1" applyBorder="1" applyAlignment="1">
      <alignment horizontal="left" vertical="top" wrapText="1"/>
    </xf>
    <xf numFmtId="0" fontId="7" fillId="3" borderId="7" xfId="0" applyNumberFormat="1" applyFont="1" applyFill="1" applyBorder="1" applyAlignment="1">
      <alignment horizontal="left" vertical="top" wrapText="1"/>
    </xf>
    <xf numFmtId="0" fontId="7" fillId="3" borderId="11" xfId="0" applyNumberFormat="1" applyFont="1" applyFill="1" applyBorder="1" applyAlignment="1">
      <alignment horizontal="left" vertical="top" wrapText="1"/>
    </xf>
    <xf numFmtId="0" fontId="7" fillId="3" borderId="34" xfId="0" applyNumberFormat="1" applyFont="1" applyFill="1" applyBorder="1" applyAlignment="1">
      <alignment horizontal="left" vertical="top" wrapText="1"/>
    </xf>
    <xf numFmtId="0" fontId="7" fillId="3" borderId="35" xfId="0" applyNumberFormat="1" applyFont="1" applyFill="1" applyBorder="1" applyAlignment="1">
      <alignment horizontal="left" vertical="top" wrapText="1"/>
    </xf>
    <xf numFmtId="0" fontId="10" fillId="2" borderId="28" xfId="0" applyNumberFormat="1" applyFont="1" applyFill="1" applyBorder="1" applyAlignment="1">
      <alignment horizontal="center" vertical="center" wrapText="1"/>
    </xf>
    <xf numFmtId="0" fontId="10" fillId="2" borderId="33" xfId="0" applyNumberFormat="1" applyFont="1" applyFill="1" applyBorder="1" applyAlignment="1">
      <alignment horizontal="center" vertical="center" wrapText="1"/>
    </xf>
    <xf numFmtId="0" fontId="4" fillId="3" borderId="5" xfId="0" applyNumberFormat="1" applyFont="1" applyFill="1" applyBorder="1" applyAlignment="1">
      <alignment vertical="center" wrapText="1"/>
    </xf>
    <xf numFmtId="0" fontId="4" fillId="3" borderId="31" xfId="0" applyNumberFormat="1" applyFont="1" applyFill="1" applyBorder="1" applyAlignment="1">
      <alignment horizontal="left" vertical="center" wrapText="1"/>
    </xf>
    <xf numFmtId="0" fontId="7" fillId="3" borderId="6" xfId="0" applyNumberFormat="1" applyFont="1" applyFill="1" applyBorder="1" applyAlignment="1">
      <alignment horizontal="left" vertical="center" wrapText="1"/>
    </xf>
    <xf numFmtId="0" fontId="7" fillId="3" borderId="8" xfId="0" applyNumberFormat="1" applyFont="1" applyFill="1" applyBorder="1" applyAlignment="1">
      <alignment horizontal="left" vertical="center" wrapText="1"/>
    </xf>
    <xf numFmtId="0" fontId="7" fillId="3" borderId="7" xfId="0" applyNumberFormat="1" applyFont="1" applyFill="1" applyBorder="1" applyAlignment="1">
      <alignment horizontal="left" vertical="center" wrapText="1"/>
    </xf>
    <xf numFmtId="0" fontId="7" fillId="3" borderId="5" xfId="0" applyNumberFormat="1" applyFont="1" applyFill="1" applyBorder="1" applyAlignment="1">
      <alignment horizontal="left" vertical="center" wrapText="1"/>
    </xf>
    <xf numFmtId="164" fontId="4" fillId="2" borderId="6" xfId="0" applyNumberFormat="1" applyFont="1" applyFill="1" applyBorder="1" applyAlignment="1">
      <alignment vertical="center" wrapText="1"/>
    </xf>
    <xf numFmtId="164" fontId="4" fillId="2" borderId="8" xfId="0" applyNumberFormat="1" applyFont="1" applyFill="1" applyBorder="1" applyAlignment="1">
      <alignment vertical="center" wrapText="1"/>
    </xf>
    <xf numFmtId="164" fontId="4" fillId="2" borderId="7" xfId="0" applyNumberFormat="1" applyFont="1" applyFill="1" applyBorder="1" applyAlignment="1">
      <alignment vertical="center" wrapText="1"/>
    </xf>
    <xf numFmtId="0" fontId="4" fillId="3" borderId="30" xfId="0" applyNumberFormat="1" applyFont="1" applyFill="1" applyBorder="1" applyAlignment="1">
      <alignment vertical="center" wrapText="1"/>
    </xf>
    <xf numFmtId="0" fontId="7" fillId="3" borderId="5" xfId="0" applyNumberFormat="1" applyFont="1" applyFill="1" applyBorder="1" applyAlignment="1">
      <alignment horizontal="center" vertical="center" wrapText="1"/>
    </xf>
    <xf numFmtId="0" fontId="4" fillId="3" borderId="0" xfId="0" applyNumberFormat="1" applyFont="1" applyFill="1" applyBorder="1" applyAlignment="1">
      <alignment vertical="center" wrapText="1"/>
    </xf>
    <xf numFmtId="0" fontId="0" fillId="3" borderId="6" xfId="0" applyNumberFormat="1" applyFont="1" applyFill="1" applyBorder="1" applyAlignment="1">
      <alignment horizontal="center" vertical="top" wrapText="1"/>
    </xf>
    <xf numFmtId="0" fontId="0" fillId="3" borderId="8" xfId="0" applyNumberFormat="1" applyFont="1" applyFill="1" applyBorder="1" applyAlignment="1">
      <alignment horizontal="center" vertical="top" wrapText="1"/>
    </xf>
    <xf numFmtId="0" fontId="1" fillId="2" borderId="0" xfId="0" applyNumberFormat="1" applyFont="1" applyFill="1" applyAlignment="1">
      <alignment horizontal="right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0" fillId="2" borderId="5" xfId="0" applyNumberForma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4" fillId="3" borderId="16" xfId="0" applyNumberFormat="1" applyFont="1" applyFill="1" applyBorder="1" applyAlignment="1">
      <alignment vertical="center" wrapText="1"/>
    </xf>
    <xf numFmtId="0" fontId="4" fillId="3" borderId="17" xfId="0" applyNumberFormat="1" applyFont="1" applyFill="1" applyBorder="1" applyAlignment="1">
      <alignment vertical="center" wrapText="1"/>
    </xf>
    <xf numFmtId="0" fontId="4" fillId="3" borderId="10" xfId="0" applyNumberFormat="1" applyFont="1" applyFill="1" applyBorder="1" applyAlignment="1">
      <alignment vertical="center" wrapText="1"/>
    </xf>
    <xf numFmtId="0" fontId="4" fillId="3" borderId="12" xfId="0" applyNumberFormat="1" applyFont="1" applyFill="1" applyBorder="1" applyAlignment="1">
      <alignment vertical="center" wrapText="1"/>
    </xf>
    <xf numFmtId="0" fontId="4" fillId="3" borderId="11" xfId="0" applyNumberFormat="1" applyFont="1" applyFill="1" applyBorder="1" applyAlignment="1">
      <alignment vertical="center" wrapText="1"/>
    </xf>
    <xf numFmtId="0" fontId="7" fillId="3" borderId="5" xfId="0" applyNumberFormat="1" applyFont="1" applyFill="1" applyBorder="1" applyAlignment="1">
      <alignment horizontal="center" vertical="top" wrapText="1"/>
    </xf>
    <xf numFmtId="0" fontId="4" fillId="3" borderId="22" xfId="0" applyNumberFormat="1" applyFont="1" applyFill="1" applyBorder="1" applyAlignment="1">
      <alignment vertical="center" wrapText="1"/>
    </xf>
    <xf numFmtId="0" fontId="4" fillId="3" borderId="21" xfId="0" applyNumberFormat="1" applyFont="1" applyFill="1" applyBorder="1" applyAlignment="1">
      <alignment vertical="center" wrapText="1"/>
    </xf>
    <xf numFmtId="0" fontId="4" fillId="3" borderId="28" xfId="0" applyNumberFormat="1" applyFont="1" applyFill="1" applyBorder="1" applyAlignment="1">
      <alignment vertical="center" wrapText="1"/>
    </xf>
    <xf numFmtId="0" fontId="4" fillId="3" borderId="29" xfId="0" applyNumberFormat="1" applyFont="1" applyFill="1" applyBorder="1" applyAlignment="1">
      <alignment vertical="center" wrapText="1"/>
    </xf>
    <xf numFmtId="0" fontId="4" fillId="3" borderId="31" xfId="0" applyNumberFormat="1" applyFont="1" applyFill="1" applyBorder="1" applyAlignment="1">
      <alignment vertical="top" wrapText="1"/>
    </xf>
    <xf numFmtId="0" fontId="4" fillId="3" borderId="8" xfId="0" applyNumberFormat="1" applyFont="1" applyFill="1" applyBorder="1" applyAlignment="1">
      <alignment vertical="top" wrapText="1"/>
    </xf>
    <xf numFmtId="0" fontId="4" fillId="3" borderId="30" xfId="0" applyNumberFormat="1" applyFont="1" applyFill="1" applyBorder="1" applyAlignment="1">
      <alignment vertical="top" wrapText="1"/>
    </xf>
    <xf numFmtId="0" fontId="4" fillId="3" borderId="30" xfId="0" applyNumberFormat="1" applyFont="1" applyFill="1" applyBorder="1" applyAlignment="1">
      <alignment horizontal="left" vertical="center" wrapText="1"/>
    </xf>
    <xf numFmtId="0" fontId="7" fillId="3" borderId="2" xfId="0" applyNumberFormat="1" applyFont="1" applyFill="1" applyBorder="1" applyAlignment="1">
      <alignment horizontal="center" vertical="center" wrapText="1"/>
    </xf>
    <xf numFmtId="0" fontId="7" fillId="3" borderId="3" xfId="0" applyNumberFormat="1" applyFont="1" applyFill="1" applyBorder="1" applyAlignment="1">
      <alignment horizontal="center" vertical="center" wrapText="1"/>
    </xf>
    <xf numFmtId="0" fontId="7" fillId="3" borderId="4" xfId="0" applyNumberFormat="1" applyFont="1" applyFill="1" applyBorder="1" applyAlignment="1">
      <alignment horizontal="center" vertical="center" wrapText="1"/>
    </xf>
    <xf numFmtId="0" fontId="7" fillId="3" borderId="32" xfId="0" applyNumberFormat="1" applyFont="1" applyFill="1" applyBorder="1" applyAlignment="1">
      <alignment horizontal="center" vertical="center" wrapText="1"/>
    </xf>
    <xf numFmtId="0" fontId="7" fillId="3" borderId="13" xfId="0" applyNumberFormat="1" applyFont="1" applyFill="1" applyBorder="1" applyAlignment="1">
      <alignment horizontal="center" vertical="center" wrapText="1"/>
    </xf>
    <xf numFmtId="0" fontId="7" fillId="3" borderId="14" xfId="0" applyNumberFormat="1" applyFont="1" applyFill="1" applyBorder="1" applyAlignment="1">
      <alignment horizontal="center" vertical="center" wrapText="1"/>
    </xf>
    <xf numFmtId="0" fontId="4" fillId="3" borderId="3" xfId="0" applyNumberFormat="1" applyFont="1" applyFill="1" applyBorder="1" applyAlignment="1">
      <alignment vertical="center" wrapText="1"/>
    </xf>
    <xf numFmtId="0" fontId="4" fillId="3" borderId="4" xfId="0" applyNumberFormat="1" applyFont="1" applyFill="1" applyBorder="1" applyAlignment="1">
      <alignment vertical="center" wrapText="1"/>
    </xf>
    <xf numFmtId="0" fontId="4" fillId="3" borderId="2" xfId="0" applyNumberFormat="1" applyFont="1" applyFill="1" applyBorder="1" applyAlignment="1">
      <alignment vertical="center" wrapText="1"/>
    </xf>
    <xf numFmtId="0" fontId="7" fillId="3" borderId="23" xfId="0" applyNumberFormat="1" applyFont="1" applyFill="1" applyBorder="1" applyAlignment="1">
      <alignment horizontal="center" vertical="center" wrapText="1"/>
    </xf>
    <xf numFmtId="0" fontId="7" fillId="3" borderId="29" xfId="0" applyNumberFormat="1" applyFont="1" applyFill="1" applyBorder="1" applyAlignment="1">
      <alignment horizontal="center" vertical="center" wrapText="1"/>
    </xf>
    <xf numFmtId="0" fontId="7" fillId="3" borderId="24" xfId="0" applyNumberFormat="1" applyFont="1" applyFill="1" applyBorder="1" applyAlignment="1">
      <alignment horizontal="center" vertical="center" wrapText="1"/>
    </xf>
    <xf numFmtId="164" fontId="4" fillId="2" borderId="6" xfId="0" applyNumberFormat="1" applyFont="1" applyFill="1" applyBorder="1" applyAlignment="1">
      <alignment vertical="top" wrapText="1"/>
    </xf>
    <xf numFmtId="164" fontId="4" fillId="2" borderId="8" xfId="0" applyNumberFormat="1" applyFont="1" applyFill="1" applyBorder="1" applyAlignment="1">
      <alignment vertical="top" wrapText="1"/>
    </xf>
    <xf numFmtId="164" fontId="4" fillId="2" borderId="7" xfId="0" applyNumberFormat="1" applyFont="1" applyFill="1" applyBorder="1" applyAlignment="1">
      <alignment vertical="top" wrapText="1"/>
    </xf>
    <xf numFmtId="164" fontId="4" fillId="2" borderId="6" xfId="0" applyNumberFormat="1" applyFont="1" applyFill="1" applyBorder="1" applyAlignment="1">
      <alignment horizontal="left" vertical="top" wrapText="1"/>
    </xf>
    <xf numFmtId="164" fontId="4" fillId="2" borderId="8" xfId="0" applyNumberFormat="1" applyFont="1" applyFill="1" applyBorder="1" applyAlignment="1">
      <alignment horizontal="left" vertical="top" wrapText="1"/>
    </xf>
    <xf numFmtId="164" fontId="4" fillId="2" borderId="7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0"/>
  <sheetViews>
    <sheetView tabSelected="1" topLeftCell="A67" zoomScaleNormal="100" zoomScaleSheetLayoutView="100" workbookViewId="0">
      <selection activeCell="D12" sqref="D11:D12"/>
    </sheetView>
  </sheetViews>
  <sheetFormatPr defaultRowHeight="12.75" x14ac:dyDescent="0.2"/>
  <cols>
    <col min="1" max="1" width="4.83203125" style="5" customWidth="1"/>
    <col min="2" max="2" width="33.83203125" style="5" customWidth="1"/>
    <col min="3" max="3" width="18.1640625" style="5" customWidth="1"/>
    <col min="4" max="4" width="29.83203125" style="5" customWidth="1"/>
    <col min="5" max="5" width="6.5" style="5" customWidth="1"/>
    <col min="6" max="6" width="4.6640625" style="5" customWidth="1"/>
    <col min="7" max="7" width="5.83203125" style="5" customWidth="1"/>
    <col min="8" max="8" width="4.6640625" style="5" customWidth="1"/>
    <col min="9" max="9" width="9" style="5" customWidth="1"/>
    <col min="10" max="10" width="18.33203125" style="5" customWidth="1"/>
    <col min="11" max="11" width="17.83203125" style="5" customWidth="1"/>
    <col min="12" max="12" width="19" style="5" customWidth="1"/>
    <col min="13" max="13" width="15.83203125" style="5" customWidth="1"/>
    <col min="14" max="14" width="16.1640625" style="5" customWidth="1"/>
    <col min="16" max="18" width="14.5" bestFit="1" customWidth="1"/>
  </cols>
  <sheetData>
    <row r="1" spans="1:14" ht="99.75" customHeight="1" x14ac:dyDescent="0.2">
      <c r="A1" s="6" t="s">
        <v>0</v>
      </c>
      <c r="B1" s="6" t="s">
        <v>0</v>
      </c>
      <c r="C1" s="6" t="s">
        <v>0</v>
      </c>
      <c r="D1" s="146" t="s">
        <v>97</v>
      </c>
      <c r="E1" s="146"/>
      <c r="F1" s="146"/>
      <c r="G1" s="146"/>
      <c r="H1" s="146"/>
      <c r="I1" s="146"/>
      <c r="J1" s="146"/>
      <c r="K1" s="146"/>
      <c r="L1" s="146"/>
      <c r="M1" s="146"/>
      <c r="N1" s="146"/>
    </row>
    <row r="2" spans="1:14" ht="48.75" customHeight="1" x14ac:dyDescent="0.2">
      <c r="A2" s="148" t="s">
        <v>76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7"/>
    </row>
    <row r="3" spans="1:14" ht="37.5" customHeight="1" x14ac:dyDescent="0.2">
      <c r="A3" s="149" t="s">
        <v>1</v>
      </c>
      <c r="B3" s="147" t="s">
        <v>2</v>
      </c>
      <c r="C3" s="147" t="s">
        <v>3</v>
      </c>
      <c r="D3" s="147" t="s">
        <v>4</v>
      </c>
      <c r="E3" s="147" t="s">
        <v>25</v>
      </c>
      <c r="F3" s="147"/>
      <c r="G3" s="147"/>
      <c r="H3" s="147"/>
      <c r="I3" s="147"/>
      <c r="J3" s="147" t="s">
        <v>19</v>
      </c>
      <c r="K3" s="147" t="s">
        <v>18</v>
      </c>
      <c r="L3" s="147"/>
      <c r="M3" s="147"/>
      <c r="N3" s="147" t="s">
        <v>55</v>
      </c>
    </row>
    <row r="4" spans="1:14" ht="79.5" customHeight="1" x14ac:dyDescent="0.2">
      <c r="A4" s="150" t="s">
        <v>0</v>
      </c>
      <c r="B4" s="151" t="s">
        <v>0</v>
      </c>
      <c r="C4" s="147"/>
      <c r="D4" s="147"/>
      <c r="E4" s="147"/>
      <c r="F4" s="147"/>
      <c r="G4" s="147"/>
      <c r="H4" s="147"/>
      <c r="I4" s="147"/>
      <c r="J4" s="147"/>
      <c r="K4" s="20" t="s">
        <v>21</v>
      </c>
      <c r="L4" s="20" t="s">
        <v>56</v>
      </c>
      <c r="M4" s="20" t="s">
        <v>77</v>
      </c>
      <c r="N4" s="147"/>
    </row>
    <row r="5" spans="1:14" ht="34.5" customHeight="1" x14ac:dyDescent="0.2">
      <c r="A5" s="8"/>
      <c r="B5" s="21"/>
      <c r="C5" s="22"/>
      <c r="D5" s="22"/>
      <c r="E5" s="22" t="s">
        <v>26</v>
      </c>
      <c r="F5" s="22" t="s">
        <v>27</v>
      </c>
      <c r="G5" s="22" t="s">
        <v>28</v>
      </c>
      <c r="H5" s="22" t="s">
        <v>29</v>
      </c>
      <c r="I5" s="22" t="s">
        <v>30</v>
      </c>
      <c r="J5" s="20"/>
      <c r="K5" s="20"/>
      <c r="L5" s="20"/>
      <c r="M5" s="85"/>
      <c r="N5" s="147"/>
    </row>
    <row r="6" spans="1:14" ht="15" customHeight="1" x14ac:dyDescent="0.2">
      <c r="A6" s="4">
        <v>1</v>
      </c>
      <c r="B6" s="23">
        <v>2</v>
      </c>
      <c r="C6" s="23">
        <v>3</v>
      </c>
      <c r="D6" s="23">
        <v>4</v>
      </c>
      <c r="E6" s="24">
        <v>5</v>
      </c>
      <c r="F6" s="24">
        <v>6</v>
      </c>
      <c r="G6" s="24">
        <v>7</v>
      </c>
      <c r="H6" s="24">
        <v>8</v>
      </c>
      <c r="I6" s="24">
        <v>9</v>
      </c>
      <c r="J6" s="23">
        <v>10</v>
      </c>
      <c r="K6" s="23">
        <v>11</v>
      </c>
      <c r="L6" s="23">
        <v>12</v>
      </c>
      <c r="M6" s="25">
        <v>13</v>
      </c>
      <c r="N6" s="23">
        <v>14</v>
      </c>
    </row>
    <row r="7" spans="1:14" ht="15" customHeight="1" x14ac:dyDescent="0.2">
      <c r="A7" s="144" t="s">
        <v>0</v>
      </c>
      <c r="B7" s="26"/>
      <c r="C7" s="103" t="s">
        <v>74</v>
      </c>
      <c r="D7" s="27" t="s">
        <v>38</v>
      </c>
      <c r="E7" s="28">
        <v>903</v>
      </c>
      <c r="F7" s="29" t="s">
        <v>31</v>
      </c>
      <c r="G7" s="28">
        <v>4</v>
      </c>
      <c r="H7" s="29" t="s">
        <v>37</v>
      </c>
      <c r="I7" s="30"/>
      <c r="J7" s="17">
        <f>K7+L7+M7</f>
        <v>0</v>
      </c>
      <c r="K7" s="31">
        <f>K12+K17+K22+K27+K32+K37+K38+K43+K48+K66+K71+K76+K86+K96+K106+K116+K121+K126+K131+K136+K141+K146+K151+K156+K186</f>
        <v>0</v>
      </c>
      <c r="L7" s="31">
        <f>L12+L17+L22+L27+L32+L37+L38+L43+L48+L66+L71+L76+L86+L96+L106+L116+L121+L126+L131+L136+L141+L146+L151+L156</f>
        <v>0</v>
      </c>
      <c r="M7" s="31">
        <f>M12+M17+M22+M27+M32+M37+M38+M43+M48+M66+M71+M76+M86+M96+M106+M116+M121+M126+M131+M136+M141+M146+M151+M156</f>
        <v>0</v>
      </c>
      <c r="N7" s="23"/>
    </row>
    <row r="8" spans="1:14" ht="17.25" customHeight="1" x14ac:dyDescent="0.2">
      <c r="A8" s="145"/>
      <c r="B8" s="143" t="s">
        <v>75</v>
      </c>
      <c r="C8" s="104"/>
      <c r="D8" s="32" t="s">
        <v>5</v>
      </c>
      <c r="E8" s="28">
        <v>903</v>
      </c>
      <c r="F8" s="29" t="s">
        <v>31</v>
      </c>
      <c r="G8" s="28">
        <v>4</v>
      </c>
      <c r="H8" s="29" t="s">
        <v>37</v>
      </c>
      <c r="I8" s="28"/>
      <c r="J8" s="17">
        <f>K8+L8+M8</f>
        <v>1083708567.7</v>
      </c>
      <c r="K8" s="9">
        <f>K13+K18+K23+K28+K33+K39+K44+K49+K67+K72+K77+K87+K97+K107+K117+K122+K127+K132+K137+K142+K147+K152+K157+K82+K62+K55+K162+K177+K182+K172+K187+K192+K197+K202+K207</f>
        <v>484096939.09999996</v>
      </c>
      <c r="L8" s="9">
        <f>L13+L18+L23+L28+L33+L39+L44+L49+L67+L72+L77+L87+L97+L107+L117+L122+L127+L132+L137+L142+L147+L152+L157+L82+L62+L55</f>
        <v>299471624.60000002</v>
      </c>
      <c r="M8" s="9">
        <f>M13+M18+M23+M28+M33+M39+M44+M49+M67+M72+M77+M87+M97+M107+M117+M122+M127+M132+M137+M142+M147+M152+M157+M82+M62+M55</f>
        <v>300140004</v>
      </c>
      <c r="N8" s="10"/>
    </row>
    <row r="9" spans="1:14" ht="16.5" customHeight="1" x14ac:dyDescent="0.2">
      <c r="A9" s="145"/>
      <c r="B9" s="143"/>
      <c r="C9" s="104"/>
      <c r="D9" s="32" t="s">
        <v>10</v>
      </c>
      <c r="E9" s="28">
        <v>903</v>
      </c>
      <c r="F9" s="29" t="s">
        <v>31</v>
      </c>
      <c r="G9" s="28">
        <v>4</v>
      </c>
      <c r="H9" s="29" t="s">
        <v>37</v>
      </c>
      <c r="I9" s="28"/>
      <c r="J9" s="17">
        <f t="shared" ref="J9:J10" si="0">K9+L9+M9</f>
        <v>323492599.34000003</v>
      </c>
      <c r="K9" s="11">
        <f>K14+K19+K24+K29+K34+K40+K45+K50+K73+K78+K88+K98+K108+K118+K123+K128+K133+K138+K143+K148+K153+K158+K68+K83+K113+K103+K57+K93+K163+K178+K183+K168+K173+K188+K193+K198+K203+K208</f>
        <v>142252620.50999999</v>
      </c>
      <c r="L9" s="11">
        <f>L14+L19+L24+L29+L34+L40+L45+L50+L73+L78+L88+L98+L108+L118+L123+L128+L133+L138+L143+L148+L153+L158+L68+L83+L113+L103+L57+L93</f>
        <v>90587572.660000011</v>
      </c>
      <c r="M9" s="11">
        <f>M14+M19+M24+M29+M34+M40+M45+M50+M73+M78+M88+M98+M108+M118+M123+M128+M133+M138+M143+M148+M153+M158+M68+M83+M113+M103+M57+M93</f>
        <v>90652406.170000017</v>
      </c>
      <c r="N9" s="10"/>
    </row>
    <row r="10" spans="1:14" ht="15" customHeight="1" x14ac:dyDescent="0.2">
      <c r="A10" s="145"/>
      <c r="B10" s="143"/>
      <c r="C10" s="104"/>
      <c r="D10" s="32" t="s">
        <v>7</v>
      </c>
      <c r="E10" s="28">
        <v>903</v>
      </c>
      <c r="F10" s="29" t="s">
        <v>31</v>
      </c>
      <c r="G10" s="28">
        <v>4</v>
      </c>
      <c r="H10" s="29" t="s">
        <v>37</v>
      </c>
      <c r="I10" s="28"/>
      <c r="J10" s="17">
        <f t="shared" si="0"/>
        <v>0</v>
      </c>
      <c r="K10" s="11">
        <v>0</v>
      </c>
      <c r="L10" s="11">
        <v>0</v>
      </c>
      <c r="M10" s="12">
        <v>0</v>
      </c>
      <c r="N10" s="10"/>
    </row>
    <row r="11" spans="1:14" ht="14.45" customHeight="1" x14ac:dyDescent="0.2">
      <c r="A11" s="145"/>
      <c r="B11" s="143"/>
      <c r="C11" s="104"/>
      <c r="D11" s="33" t="s">
        <v>8</v>
      </c>
      <c r="E11" s="28"/>
      <c r="F11" s="29"/>
      <c r="G11" s="28"/>
      <c r="H11" s="29"/>
      <c r="I11" s="28"/>
      <c r="J11" s="13">
        <f>SUM(J8:J10)</f>
        <v>1407201167.04</v>
      </c>
      <c r="K11" s="1">
        <f t="shared" ref="K11:L11" si="1">SUM(K8:K10)</f>
        <v>626349559.6099999</v>
      </c>
      <c r="L11" s="1">
        <f t="shared" si="1"/>
        <v>390059197.26000005</v>
      </c>
      <c r="M11" s="2">
        <f>SUM(M8:M10)</f>
        <v>390792410.17000002</v>
      </c>
      <c r="N11" s="3"/>
    </row>
    <row r="12" spans="1:14" ht="14.45" customHeight="1" x14ac:dyDescent="0.2">
      <c r="A12" s="157">
        <v>1</v>
      </c>
      <c r="B12" s="132" t="s">
        <v>22</v>
      </c>
      <c r="C12" s="103" t="s">
        <v>74</v>
      </c>
      <c r="D12" s="27" t="s">
        <v>38</v>
      </c>
      <c r="E12" s="28">
        <v>903</v>
      </c>
      <c r="F12" s="29" t="s">
        <v>31</v>
      </c>
      <c r="G12" s="28">
        <v>4</v>
      </c>
      <c r="H12" s="29" t="s">
        <v>37</v>
      </c>
      <c r="I12" s="34">
        <v>14722</v>
      </c>
      <c r="J12" s="17">
        <f>K12+L12+M12</f>
        <v>0</v>
      </c>
      <c r="K12" s="11">
        <v>0</v>
      </c>
      <c r="L12" s="17">
        <v>0</v>
      </c>
      <c r="M12" s="15">
        <v>0</v>
      </c>
      <c r="N12" s="3"/>
    </row>
    <row r="13" spans="1:14" ht="14.45" customHeight="1" x14ac:dyDescent="0.2">
      <c r="A13" s="157"/>
      <c r="B13" s="132"/>
      <c r="C13" s="104"/>
      <c r="D13" s="35" t="s">
        <v>5</v>
      </c>
      <c r="E13" s="28">
        <v>903</v>
      </c>
      <c r="F13" s="29" t="s">
        <v>31</v>
      </c>
      <c r="G13" s="28">
        <v>4</v>
      </c>
      <c r="H13" s="29" t="s">
        <v>37</v>
      </c>
      <c r="I13" s="34">
        <v>14722</v>
      </c>
      <c r="J13" s="17">
        <f>K13+L13+M13</f>
        <v>264278971.72</v>
      </c>
      <c r="K13" s="71">
        <v>100442855.72</v>
      </c>
      <c r="L13" s="11">
        <v>81918058</v>
      </c>
      <c r="M13" s="11">
        <v>81918058</v>
      </c>
      <c r="N13" s="10"/>
    </row>
    <row r="14" spans="1:14" ht="14.45" customHeight="1" x14ac:dyDescent="0.2">
      <c r="A14" s="157"/>
      <c r="B14" s="132"/>
      <c r="C14" s="104"/>
      <c r="D14" s="35" t="s">
        <v>10</v>
      </c>
      <c r="E14" s="28">
        <v>903</v>
      </c>
      <c r="F14" s="29" t="s">
        <v>31</v>
      </c>
      <c r="G14" s="28">
        <v>4</v>
      </c>
      <c r="H14" s="29" t="s">
        <v>37</v>
      </c>
      <c r="I14" s="34">
        <v>14722</v>
      </c>
      <c r="J14" s="17">
        <f>K14+L14+M14</f>
        <v>0</v>
      </c>
      <c r="K14" s="11">
        <v>0</v>
      </c>
      <c r="L14" s="11">
        <v>0</v>
      </c>
      <c r="M14" s="12">
        <v>0</v>
      </c>
      <c r="N14" s="10"/>
    </row>
    <row r="15" spans="1:14" ht="14.45" customHeight="1" x14ac:dyDescent="0.2">
      <c r="A15" s="157"/>
      <c r="B15" s="132"/>
      <c r="C15" s="104"/>
      <c r="D15" s="35" t="s">
        <v>7</v>
      </c>
      <c r="E15" s="28">
        <v>903</v>
      </c>
      <c r="F15" s="29" t="s">
        <v>31</v>
      </c>
      <c r="G15" s="28">
        <v>4</v>
      </c>
      <c r="H15" s="29" t="s">
        <v>37</v>
      </c>
      <c r="I15" s="34">
        <v>14722</v>
      </c>
      <c r="J15" s="17">
        <f>K15+L15+M15</f>
        <v>0</v>
      </c>
      <c r="K15" s="11">
        <v>0</v>
      </c>
      <c r="L15" s="11">
        <v>0</v>
      </c>
      <c r="M15" s="12">
        <v>0</v>
      </c>
      <c r="N15" s="10"/>
    </row>
    <row r="16" spans="1:14" ht="18.75" customHeight="1" x14ac:dyDescent="0.2">
      <c r="A16" s="157"/>
      <c r="B16" s="132"/>
      <c r="C16" s="104"/>
      <c r="D16" s="36" t="s">
        <v>8</v>
      </c>
      <c r="E16" s="28">
        <v>903</v>
      </c>
      <c r="F16" s="29" t="s">
        <v>31</v>
      </c>
      <c r="G16" s="28">
        <v>4</v>
      </c>
      <c r="H16" s="29" t="s">
        <v>37</v>
      </c>
      <c r="I16" s="34">
        <v>14722</v>
      </c>
      <c r="J16" s="1">
        <f>K16+L16+M16</f>
        <v>264278971.72</v>
      </c>
      <c r="K16" s="14">
        <f t="shared" ref="K16:M16" si="2">SUM(K13:K15)</f>
        <v>100442855.72</v>
      </c>
      <c r="L16" s="14">
        <f t="shared" si="2"/>
        <v>81918058</v>
      </c>
      <c r="M16" s="19">
        <f t="shared" si="2"/>
        <v>81918058</v>
      </c>
      <c r="N16" s="16" t="s">
        <v>33</v>
      </c>
    </row>
    <row r="17" spans="1:14" ht="15" customHeight="1" x14ac:dyDescent="0.2">
      <c r="A17" s="97">
        <v>2</v>
      </c>
      <c r="B17" s="100" t="s">
        <v>22</v>
      </c>
      <c r="C17" s="103" t="s">
        <v>74</v>
      </c>
      <c r="D17" s="27" t="s">
        <v>38</v>
      </c>
      <c r="E17" s="28">
        <v>903</v>
      </c>
      <c r="F17" s="29" t="s">
        <v>31</v>
      </c>
      <c r="G17" s="28">
        <v>4</v>
      </c>
      <c r="H17" s="29" t="s">
        <v>37</v>
      </c>
      <c r="I17" s="34">
        <v>14723</v>
      </c>
      <c r="J17" s="17">
        <f t="shared" ref="J17:J20" si="3">K17+L17+M17</f>
        <v>0</v>
      </c>
      <c r="K17" s="11">
        <v>0</v>
      </c>
      <c r="L17" s="11">
        <v>0</v>
      </c>
      <c r="M17" s="12">
        <v>0</v>
      </c>
      <c r="N17" s="16"/>
    </row>
    <row r="18" spans="1:14" ht="17.25" customHeight="1" x14ac:dyDescent="0.2">
      <c r="A18" s="98"/>
      <c r="B18" s="101"/>
      <c r="C18" s="104"/>
      <c r="D18" s="35" t="s">
        <v>5</v>
      </c>
      <c r="E18" s="28">
        <v>903</v>
      </c>
      <c r="F18" s="29" t="s">
        <v>31</v>
      </c>
      <c r="G18" s="28">
        <v>4</v>
      </c>
      <c r="H18" s="29" t="s">
        <v>37</v>
      </c>
      <c r="I18" s="34">
        <v>14723</v>
      </c>
      <c r="J18" s="17">
        <f t="shared" si="3"/>
        <v>2326300</v>
      </c>
      <c r="K18" s="71">
        <v>756700</v>
      </c>
      <c r="L18" s="11">
        <v>784800</v>
      </c>
      <c r="M18" s="11">
        <v>784800</v>
      </c>
      <c r="N18" s="16"/>
    </row>
    <row r="19" spans="1:14" ht="15" customHeight="1" x14ac:dyDescent="0.2">
      <c r="A19" s="98"/>
      <c r="B19" s="101"/>
      <c r="C19" s="104"/>
      <c r="D19" s="35" t="s">
        <v>10</v>
      </c>
      <c r="E19" s="28">
        <v>903</v>
      </c>
      <c r="F19" s="29" t="s">
        <v>31</v>
      </c>
      <c r="G19" s="28">
        <v>4</v>
      </c>
      <c r="H19" s="29" t="s">
        <v>37</v>
      </c>
      <c r="I19" s="34">
        <v>14723</v>
      </c>
      <c r="J19" s="17">
        <f t="shared" si="3"/>
        <v>0</v>
      </c>
      <c r="K19" s="11">
        <v>0</v>
      </c>
      <c r="L19" s="11">
        <v>0</v>
      </c>
      <c r="M19" s="12">
        <v>0</v>
      </c>
      <c r="N19" s="16"/>
    </row>
    <row r="20" spans="1:14" ht="16.5" customHeight="1" x14ac:dyDescent="0.2">
      <c r="A20" s="98"/>
      <c r="B20" s="101"/>
      <c r="C20" s="104"/>
      <c r="D20" s="35" t="s">
        <v>7</v>
      </c>
      <c r="E20" s="28">
        <v>903</v>
      </c>
      <c r="F20" s="29" t="s">
        <v>31</v>
      </c>
      <c r="G20" s="28">
        <v>4</v>
      </c>
      <c r="H20" s="29" t="s">
        <v>37</v>
      </c>
      <c r="I20" s="34">
        <v>14723</v>
      </c>
      <c r="J20" s="17">
        <f t="shared" si="3"/>
        <v>0</v>
      </c>
      <c r="K20" s="11">
        <v>0</v>
      </c>
      <c r="L20" s="11">
        <v>0</v>
      </c>
      <c r="M20" s="12">
        <v>0</v>
      </c>
      <c r="N20" s="16"/>
    </row>
    <row r="21" spans="1:14" ht="15" customHeight="1" x14ac:dyDescent="0.2">
      <c r="A21" s="99"/>
      <c r="B21" s="102"/>
      <c r="C21" s="104"/>
      <c r="D21" s="36" t="s">
        <v>8</v>
      </c>
      <c r="E21" s="67">
        <v>903</v>
      </c>
      <c r="F21" s="68" t="s">
        <v>31</v>
      </c>
      <c r="G21" s="67">
        <v>4</v>
      </c>
      <c r="H21" s="68" t="s">
        <v>37</v>
      </c>
      <c r="I21" s="75">
        <v>14723</v>
      </c>
      <c r="J21" s="1">
        <f>SUM(J18:J20)</f>
        <v>2326300</v>
      </c>
      <c r="K21" s="14">
        <f>SUM(K18:K20)</f>
        <v>756700</v>
      </c>
      <c r="L21" s="14">
        <f t="shared" ref="L21:M21" si="4">SUM(L18:L20)</f>
        <v>784800</v>
      </c>
      <c r="M21" s="14">
        <f t="shared" si="4"/>
        <v>784800</v>
      </c>
      <c r="N21" s="16" t="s">
        <v>34</v>
      </c>
    </row>
    <row r="22" spans="1:14" ht="15" customHeight="1" x14ac:dyDescent="0.2">
      <c r="A22" s="97">
        <v>3</v>
      </c>
      <c r="B22" s="158" t="s">
        <v>12</v>
      </c>
      <c r="C22" s="103" t="s">
        <v>74</v>
      </c>
      <c r="D22" s="38" t="s">
        <v>38</v>
      </c>
      <c r="E22" s="28">
        <v>903</v>
      </c>
      <c r="F22" s="29" t="s">
        <v>31</v>
      </c>
      <c r="G22" s="28">
        <v>4</v>
      </c>
      <c r="H22" s="29" t="s">
        <v>37</v>
      </c>
      <c r="I22" s="39">
        <v>80300</v>
      </c>
      <c r="J22" s="17">
        <f t="shared" ref="J22:J81" si="5">K22+L22+M22</f>
        <v>0</v>
      </c>
      <c r="K22" s="11">
        <v>0</v>
      </c>
      <c r="L22" s="11">
        <v>0</v>
      </c>
      <c r="M22" s="12">
        <v>0</v>
      </c>
      <c r="N22" s="16"/>
    </row>
    <row r="23" spans="1:14" ht="14.45" customHeight="1" x14ac:dyDescent="0.2">
      <c r="A23" s="98"/>
      <c r="B23" s="143"/>
      <c r="C23" s="104"/>
      <c r="D23" s="40" t="s">
        <v>5</v>
      </c>
      <c r="E23" s="28">
        <v>903</v>
      </c>
      <c r="F23" s="29" t="s">
        <v>31</v>
      </c>
      <c r="G23" s="28">
        <v>4</v>
      </c>
      <c r="H23" s="29" t="s">
        <v>37</v>
      </c>
      <c r="I23" s="39">
        <v>80300</v>
      </c>
      <c r="J23" s="17">
        <f t="shared" si="5"/>
        <v>0</v>
      </c>
      <c r="K23" s="11">
        <v>0</v>
      </c>
      <c r="L23" s="11">
        <v>0</v>
      </c>
      <c r="M23" s="12">
        <v>0</v>
      </c>
      <c r="N23" s="10"/>
    </row>
    <row r="24" spans="1:14" ht="14.45" customHeight="1" x14ac:dyDescent="0.2">
      <c r="A24" s="98"/>
      <c r="B24" s="143"/>
      <c r="C24" s="104"/>
      <c r="D24" s="40" t="s">
        <v>54</v>
      </c>
      <c r="E24" s="28">
        <v>903</v>
      </c>
      <c r="F24" s="29" t="s">
        <v>31</v>
      </c>
      <c r="G24" s="28">
        <v>4</v>
      </c>
      <c r="H24" s="29" t="s">
        <v>37</v>
      </c>
      <c r="I24" s="39">
        <v>80300</v>
      </c>
      <c r="J24" s="17">
        <f t="shared" si="5"/>
        <v>54979676.310000002</v>
      </c>
      <c r="K24" s="71">
        <v>23004891.109999999</v>
      </c>
      <c r="L24" s="11">
        <v>15987392.6</v>
      </c>
      <c r="M24" s="11">
        <v>15987392.6</v>
      </c>
      <c r="N24" s="10"/>
    </row>
    <row r="25" spans="1:14" ht="14.45" customHeight="1" x14ac:dyDescent="0.2">
      <c r="A25" s="98"/>
      <c r="B25" s="143"/>
      <c r="C25" s="104"/>
      <c r="D25" s="40" t="s">
        <v>7</v>
      </c>
      <c r="E25" s="28">
        <v>903</v>
      </c>
      <c r="F25" s="29" t="s">
        <v>31</v>
      </c>
      <c r="G25" s="28">
        <v>4</v>
      </c>
      <c r="H25" s="29" t="s">
        <v>37</v>
      </c>
      <c r="I25" s="39">
        <v>80300</v>
      </c>
      <c r="J25" s="17">
        <f t="shared" si="5"/>
        <v>0</v>
      </c>
      <c r="K25" s="11">
        <v>0</v>
      </c>
      <c r="L25" s="11">
        <v>0</v>
      </c>
      <c r="M25" s="12">
        <v>0</v>
      </c>
      <c r="N25" s="10"/>
    </row>
    <row r="26" spans="1:14" ht="25.5" customHeight="1" x14ac:dyDescent="0.2">
      <c r="A26" s="99"/>
      <c r="B26" s="159"/>
      <c r="C26" s="104"/>
      <c r="D26" s="41" t="s">
        <v>8</v>
      </c>
      <c r="E26" s="28">
        <v>903</v>
      </c>
      <c r="F26" s="29" t="s">
        <v>31</v>
      </c>
      <c r="G26" s="28">
        <v>4</v>
      </c>
      <c r="H26" s="29" t="s">
        <v>37</v>
      </c>
      <c r="I26" s="37">
        <v>80300</v>
      </c>
      <c r="J26" s="1">
        <f t="shared" si="5"/>
        <v>54979676.310000002</v>
      </c>
      <c r="K26" s="14">
        <f t="shared" ref="K26:M26" si="6">SUM(K23:K25)</f>
        <v>23004891.109999999</v>
      </c>
      <c r="L26" s="14">
        <f t="shared" si="6"/>
        <v>15987392.6</v>
      </c>
      <c r="M26" s="19">
        <f t="shared" si="6"/>
        <v>15987392.6</v>
      </c>
      <c r="N26" s="10" t="s">
        <v>32</v>
      </c>
    </row>
    <row r="27" spans="1:14" ht="17.25" customHeight="1" x14ac:dyDescent="0.2">
      <c r="A27" s="142">
        <v>4</v>
      </c>
      <c r="B27" s="160" t="s">
        <v>13</v>
      </c>
      <c r="C27" s="103" t="s">
        <v>74</v>
      </c>
      <c r="D27" s="27" t="s">
        <v>38</v>
      </c>
      <c r="E27" s="28">
        <v>903</v>
      </c>
      <c r="F27" s="29" t="s">
        <v>31</v>
      </c>
      <c r="G27" s="28">
        <v>4</v>
      </c>
      <c r="H27" s="29" t="s">
        <v>41</v>
      </c>
      <c r="I27" s="39">
        <v>80310</v>
      </c>
      <c r="J27" s="17">
        <f t="shared" si="5"/>
        <v>0</v>
      </c>
      <c r="K27" s="11">
        <v>0</v>
      </c>
      <c r="L27" s="11">
        <v>0</v>
      </c>
      <c r="M27" s="12">
        <v>0</v>
      </c>
      <c r="N27" s="16"/>
    </row>
    <row r="28" spans="1:14" ht="15" customHeight="1" x14ac:dyDescent="0.2">
      <c r="A28" s="142"/>
      <c r="B28" s="161"/>
      <c r="C28" s="104"/>
      <c r="D28" s="42" t="s">
        <v>5</v>
      </c>
      <c r="E28" s="28">
        <v>903</v>
      </c>
      <c r="F28" s="29" t="s">
        <v>31</v>
      </c>
      <c r="G28" s="28">
        <v>4</v>
      </c>
      <c r="H28" s="29" t="s">
        <v>41</v>
      </c>
      <c r="I28" s="39">
        <v>80310</v>
      </c>
      <c r="J28" s="17">
        <f t="shared" si="5"/>
        <v>0</v>
      </c>
      <c r="K28" s="11">
        <v>0</v>
      </c>
      <c r="L28" s="11">
        <v>0</v>
      </c>
      <c r="M28" s="12">
        <v>0</v>
      </c>
      <c r="N28" s="10"/>
    </row>
    <row r="29" spans="1:14" ht="14.45" customHeight="1" x14ac:dyDescent="0.2">
      <c r="A29" s="142"/>
      <c r="B29" s="161"/>
      <c r="C29" s="104"/>
      <c r="D29" s="35" t="s">
        <v>54</v>
      </c>
      <c r="E29" s="28">
        <v>903</v>
      </c>
      <c r="F29" s="29" t="s">
        <v>31</v>
      </c>
      <c r="G29" s="28">
        <v>4</v>
      </c>
      <c r="H29" s="29" t="s">
        <v>41</v>
      </c>
      <c r="I29" s="39">
        <v>80310</v>
      </c>
      <c r="J29" s="88">
        <f t="shared" si="5"/>
        <v>87631819.689999998</v>
      </c>
      <c r="K29" s="71">
        <v>38757300.490000002</v>
      </c>
      <c r="L29" s="71">
        <v>24437259.600000001</v>
      </c>
      <c r="M29" s="72">
        <v>24437259.600000001</v>
      </c>
      <c r="N29" s="87"/>
    </row>
    <row r="30" spans="1:14" ht="14.45" customHeight="1" x14ac:dyDescent="0.2">
      <c r="A30" s="142"/>
      <c r="B30" s="161"/>
      <c r="C30" s="104"/>
      <c r="D30" s="35" t="s">
        <v>7</v>
      </c>
      <c r="E30" s="28">
        <v>903</v>
      </c>
      <c r="F30" s="29" t="s">
        <v>31</v>
      </c>
      <c r="G30" s="28">
        <v>4</v>
      </c>
      <c r="H30" s="29" t="s">
        <v>41</v>
      </c>
      <c r="I30" s="39">
        <v>80310</v>
      </c>
      <c r="J30" s="17">
        <f t="shared" si="5"/>
        <v>0</v>
      </c>
      <c r="K30" s="11">
        <v>0</v>
      </c>
      <c r="L30" s="11">
        <v>0</v>
      </c>
      <c r="M30" s="12">
        <v>0</v>
      </c>
      <c r="N30" s="10"/>
    </row>
    <row r="31" spans="1:14" ht="18" customHeight="1" x14ac:dyDescent="0.2">
      <c r="A31" s="142"/>
      <c r="B31" s="161"/>
      <c r="C31" s="104"/>
      <c r="D31" s="36" t="s">
        <v>8</v>
      </c>
      <c r="E31" s="28">
        <v>903</v>
      </c>
      <c r="F31" s="29" t="s">
        <v>31</v>
      </c>
      <c r="G31" s="28">
        <v>4</v>
      </c>
      <c r="H31" s="29" t="s">
        <v>41</v>
      </c>
      <c r="I31" s="39">
        <v>80310</v>
      </c>
      <c r="J31" s="1">
        <f t="shared" si="5"/>
        <v>87631819.689999998</v>
      </c>
      <c r="K31" s="14">
        <f t="shared" ref="K31:M31" si="7">SUM(K28:K30)</f>
        <v>38757300.490000002</v>
      </c>
      <c r="L31" s="14">
        <f t="shared" si="7"/>
        <v>24437259.600000001</v>
      </c>
      <c r="M31" s="19">
        <f t="shared" si="7"/>
        <v>24437259.600000001</v>
      </c>
      <c r="N31" s="10" t="s">
        <v>43</v>
      </c>
    </row>
    <row r="32" spans="1:14" ht="12" customHeight="1" x14ac:dyDescent="0.2">
      <c r="A32" s="142">
        <v>5</v>
      </c>
      <c r="B32" s="132" t="s">
        <v>35</v>
      </c>
      <c r="C32" s="103" t="s">
        <v>74</v>
      </c>
      <c r="D32" s="27" t="s">
        <v>38</v>
      </c>
      <c r="E32" s="28">
        <v>903</v>
      </c>
      <c r="F32" s="29" t="s">
        <v>31</v>
      </c>
      <c r="G32" s="28">
        <v>4</v>
      </c>
      <c r="H32" s="29" t="s">
        <v>37</v>
      </c>
      <c r="I32" s="39" t="s">
        <v>36</v>
      </c>
      <c r="J32" s="17">
        <f t="shared" si="5"/>
        <v>0</v>
      </c>
      <c r="K32" s="14">
        <v>0</v>
      </c>
      <c r="L32" s="14">
        <v>0</v>
      </c>
      <c r="M32" s="19">
        <v>0</v>
      </c>
      <c r="N32" s="16"/>
    </row>
    <row r="33" spans="1:14" ht="14.25" customHeight="1" x14ac:dyDescent="0.2">
      <c r="A33" s="142"/>
      <c r="B33" s="132"/>
      <c r="C33" s="104"/>
      <c r="D33" s="35" t="s">
        <v>5</v>
      </c>
      <c r="E33" s="28">
        <v>903</v>
      </c>
      <c r="F33" s="29" t="s">
        <v>31</v>
      </c>
      <c r="G33" s="28">
        <v>4</v>
      </c>
      <c r="H33" s="29" t="s">
        <v>37</v>
      </c>
      <c r="I33" s="39" t="s">
        <v>36</v>
      </c>
      <c r="J33" s="17">
        <f t="shared" si="5"/>
        <v>1406991.98</v>
      </c>
      <c r="K33" s="71">
        <v>1406991.98</v>
      </c>
      <c r="L33" s="11">
        <v>0</v>
      </c>
      <c r="M33" s="12">
        <v>0</v>
      </c>
      <c r="N33" s="10"/>
    </row>
    <row r="34" spans="1:14" ht="14.45" customHeight="1" x14ac:dyDescent="0.2">
      <c r="A34" s="142"/>
      <c r="B34" s="132"/>
      <c r="C34" s="104"/>
      <c r="D34" s="35" t="s">
        <v>10</v>
      </c>
      <c r="E34" s="28">
        <v>903</v>
      </c>
      <c r="F34" s="29" t="s">
        <v>31</v>
      </c>
      <c r="G34" s="28">
        <v>4</v>
      </c>
      <c r="H34" s="29" t="s">
        <v>37</v>
      </c>
      <c r="I34" s="39" t="s">
        <v>36</v>
      </c>
      <c r="J34" s="17">
        <f t="shared" si="5"/>
        <v>105902.62</v>
      </c>
      <c r="K34" s="71">
        <v>105902.62</v>
      </c>
      <c r="L34" s="11">
        <v>0</v>
      </c>
      <c r="M34" s="12">
        <v>0</v>
      </c>
      <c r="N34" s="10"/>
    </row>
    <row r="35" spans="1:14" ht="14.45" customHeight="1" x14ac:dyDescent="0.2">
      <c r="A35" s="142"/>
      <c r="B35" s="132"/>
      <c r="C35" s="104"/>
      <c r="D35" s="35" t="s">
        <v>7</v>
      </c>
      <c r="E35" s="28">
        <v>903</v>
      </c>
      <c r="F35" s="29" t="s">
        <v>31</v>
      </c>
      <c r="G35" s="28">
        <v>4</v>
      </c>
      <c r="H35" s="29" t="s">
        <v>37</v>
      </c>
      <c r="I35" s="39" t="s">
        <v>36</v>
      </c>
      <c r="J35" s="17">
        <f t="shared" si="5"/>
        <v>0</v>
      </c>
      <c r="K35" s="11">
        <v>0</v>
      </c>
      <c r="L35" s="11">
        <v>0</v>
      </c>
      <c r="M35" s="12">
        <v>0</v>
      </c>
      <c r="N35" s="10"/>
    </row>
    <row r="36" spans="1:14" ht="20.25" customHeight="1" x14ac:dyDescent="0.2">
      <c r="A36" s="142"/>
      <c r="B36" s="132"/>
      <c r="C36" s="104"/>
      <c r="D36" s="36" t="s">
        <v>8</v>
      </c>
      <c r="E36" s="28">
        <v>903</v>
      </c>
      <c r="F36" s="29" t="s">
        <v>31</v>
      </c>
      <c r="G36" s="28">
        <v>4</v>
      </c>
      <c r="H36" s="29" t="s">
        <v>37</v>
      </c>
      <c r="I36" s="39" t="s">
        <v>36</v>
      </c>
      <c r="J36" s="1">
        <f t="shared" si="5"/>
        <v>1512894.6</v>
      </c>
      <c r="K36" s="14">
        <f t="shared" ref="K36:M36" si="8">SUM(K33:K35)</f>
        <v>1512894.6</v>
      </c>
      <c r="L36" s="14">
        <f t="shared" si="8"/>
        <v>0</v>
      </c>
      <c r="M36" s="19">
        <f t="shared" si="8"/>
        <v>0</v>
      </c>
      <c r="N36" s="10"/>
    </row>
    <row r="37" spans="1:14" s="84" customFormat="1" ht="0.75" customHeight="1" x14ac:dyDescent="0.2">
      <c r="A37" s="78">
        <v>6</v>
      </c>
      <c r="B37" s="80" t="s">
        <v>35</v>
      </c>
      <c r="C37" s="82" t="s">
        <v>74</v>
      </c>
      <c r="D37" s="27" t="s">
        <v>38</v>
      </c>
      <c r="E37" s="28">
        <v>903</v>
      </c>
      <c r="F37" s="29" t="s">
        <v>31</v>
      </c>
      <c r="G37" s="28">
        <v>4</v>
      </c>
      <c r="H37" s="39">
        <v>25</v>
      </c>
      <c r="I37" s="39" t="s">
        <v>36</v>
      </c>
      <c r="J37" s="1">
        <f t="shared" si="5"/>
        <v>0</v>
      </c>
      <c r="K37" s="11">
        <v>0</v>
      </c>
      <c r="L37" s="11">
        <v>0</v>
      </c>
      <c r="M37" s="12">
        <v>0</v>
      </c>
      <c r="N37" s="83"/>
    </row>
    <row r="38" spans="1:14" ht="18.75" customHeight="1" x14ac:dyDescent="0.2">
      <c r="A38" s="97">
        <v>6</v>
      </c>
      <c r="B38" s="132" t="s">
        <v>35</v>
      </c>
      <c r="C38" s="103" t="s">
        <v>74</v>
      </c>
      <c r="D38" s="27" t="s">
        <v>38</v>
      </c>
      <c r="E38" s="28">
        <v>903</v>
      </c>
      <c r="F38" s="29" t="s">
        <v>31</v>
      </c>
      <c r="G38" s="28">
        <v>4</v>
      </c>
      <c r="H38" s="29" t="s">
        <v>41</v>
      </c>
      <c r="I38" s="39" t="s">
        <v>36</v>
      </c>
      <c r="J38" s="17">
        <f t="shared" si="5"/>
        <v>0</v>
      </c>
      <c r="K38" s="11">
        <v>0</v>
      </c>
      <c r="L38" s="11">
        <v>0</v>
      </c>
      <c r="M38" s="12">
        <v>0</v>
      </c>
      <c r="N38" s="16"/>
    </row>
    <row r="39" spans="1:14" ht="15.75" customHeight="1" x14ac:dyDescent="0.2">
      <c r="A39" s="98"/>
      <c r="B39" s="132"/>
      <c r="C39" s="104"/>
      <c r="D39" s="35" t="s">
        <v>5</v>
      </c>
      <c r="E39" s="28">
        <v>903</v>
      </c>
      <c r="F39" s="29" t="s">
        <v>31</v>
      </c>
      <c r="G39" s="28">
        <v>4</v>
      </c>
      <c r="H39" s="29" t="s">
        <v>41</v>
      </c>
      <c r="I39" s="39" t="s">
        <v>36</v>
      </c>
      <c r="J39" s="17">
        <f t="shared" si="5"/>
        <v>896047.02</v>
      </c>
      <c r="K39" s="11">
        <v>896047.02</v>
      </c>
      <c r="L39" s="11">
        <v>0</v>
      </c>
      <c r="M39" s="12">
        <v>0</v>
      </c>
      <c r="N39" s="10"/>
    </row>
    <row r="40" spans="1:14" ht="14.25" customHeight="1" x14ac:dyDescent="0.2">
      <c r="A40" s="98"/>
      <c r="B40" s="132"/>
      <c r="C40" s="104"/>
      <c r="D40" s="35" t="s">
        <v>10</v>
      </c>
      <c r="E40" s="28">
        <v>903</v>
      </c>
      <c r="F40" s="29" t="s">
        <v>31</v>
      </c>
      <c r="G40" s="28">
        <v>4</v>
      </c>
      <c r="H40" s="29" t="s">
        <v>41</v>
      </c>
      <c r="I40" s="39" t="s">
        <v>36</v>
      </c>
      <c r="J40" s="17">
        <f t="shared" si="5"/>
        <v>64769.18</v>
      </c>
      <c r="K40" s="11">
        <v>64769.18</v>
      </c>
      <c r="L40" s="11">
        <v>0</v>
      </c>
      <c r="M40" s="12">
        <v>0</v>
      </c>
      <c r="N40" s="16"/>
    </row>
    <row r="41" spans="1:14" ht="14.25" customHeight="1" x14ac:dyDescent="0.2">
      <c r="A41" s="98"/>
      <c r="B41" s="132"/>
      <c r="C41" s="104"/>
      <c r="D41" s="35" t="s">
        <v>7</v>
      </c>
      <c r="E41" s="28">
        <v>903</v>
      </c>
      <c r="F41" s="29" t="s">
        <v>31</v>
      </c>
      <c r="G41" s="28">
        <v>4</v>
      </c>
      <c r="H41" s="29" t="s">
        <v>41</v>
      </c>
      <c r="I41" s="39" t="s">
        <v>36</v>
      </c>
      <c r="J41" s="17">
        <f t="shared" si="5"/>
        <v>0</v>
      </c>
      <c r="K41" s="11">
        <v>0</v>
      </c>
      <c r="L41" s="11">
        <v>0</v>
      </c>
      <c r="M41" s="12">
        <v>0</v>
      </c>
      <c r="N41" s="16"/>
    </row>
    <row r="42" spans="1:14" ht="15.75" customHeight="1" x14ac:dyDescent="0.2">
      <c r="A42" s="99"/>
      <c r="B42" s="132"/>
      <c r="C42" s="104"/>
      <c r="D42" s="36" t="s">
        <v>8</v>
      </c>
      <c r="E42" s="28">
        <v>903</v>
      </c>
      <c r="F42" s="29" t="s">
        <v>31</v>
      </c>
      <c r="G42" s="28">
        <v>4</v>
      </c>
      <c r="H42" s="29" t="s">
        <v>41</v>
      </c>
      <c r="I42" s="39" t="s">
        <v>36</v>
      </c>
      <c r="J42" s="1">
        <f t="shared" si="5"/>
        <v>960816.20000000007</v>
      </c>
      <c r="K42" s="14">
        <f>SUM(K38:K41)</f>
        <v>960816.20000000007</v>
      </c>
      <c r="L42" s="14">
        <f>SUM(L38:L41)</f>
        <v>0</v>
      </c>
      <c r="M42" s="14">
        <f>SUM(M38:M41)</f>
        <v>0</v>
      </c>
      <c r="N42" s="10"/>
    </row>
    <row r="43" spans="1:14" ht="13.5" customHeight="1" x14ac:dyDescent="0.2">
      <c r="A43" s="97">
        <v>7</v>
      </c>
      <c r="B43" s="100" t="s">
        <v>22</v>
      </c>
      <c r="C43" s="103" t="s">
        <v>74</v>
      </c>
      <c r="D43" s="27" t="s">
        <v>38</v>
      </c>
      <c r="E43" s="28">
        <v>903</v>
      </c>
      <c r="F43" s="29" t="s">
        <v>31</v>
      </c>
      <c r="G43" s="28">
        <v>4</v>
      </c>
      <c r="H43" s="29" t="s">
        <v>41</v>
      </c>
      <c r="I43" s="43">
        <v>14721</v>
      </c>
      <c r="J43" s="17">
        <f t="shared" si="5"/>
        <v>0</v>
      </c>
      <c r="K43" s="14">
        <v>0</v>
      </c>
      <c r="L43" s="14">
        <v>0</v>
      </c>
      <c r="M43" s="19">
        <v>0</v>
      </c>
      <c r="N43" s="16"/>
    </row>
    <row r="44" spans="1:14" ht="14.25" customHeight="1" x14ac:dyDescent="0.2">
      <c r="A44" s="98"/>
      <c r="B44" s="101"/>
      <c r="C44" s="104"/>
      <c r="D44" s="35" t="s">
        <v>5</v>
      </c>
      <c r="E44" s="28">
        <v>903</v>
      </c>
      <c r="F44" s="29" t="s">
        <v>31</v>
      </c>
      <c r="G44" s="28">
        <v>4</v>
      </c>
      <c r="H44" s="29" t="s">
        <v>41</v>
      </c>
      <c r="I44" s="43">
        <v>14721</v>
      </c>
      <c r="J44" s="17">
        <f t="shared" si="5"/>
        <v>535998925.27999997</v>
      </c>
      <c r="K44" s="71">
        <v>188495491.28</v>
      </c>
      <c r="L44" s="11">
        <v>173751717</v>
      </c>
      <c r="M44" s="11">
        <v>173751717</v>
      </c>
      <c r="N44" s="16"/>
    </row>
    <row r="45" spans="1:14" ht="15.75" customHeight="1" x14ac:dyDescent="0.2">
      <c r="A45" s="98"/>
      <c r="B45" s="101"/>
      <c r="C45" s="104"/>
      <c r="D45" s="35" t="s">
        <v>10</v>
      </c>
      <c r="E45" s="28">
        <v>903</v>
      </c>
      <c r="F45" s="29" t="s">
        <v>31</v>
      </c>
      <c r="G45" s="28">
        <v>4</v>
      </c>
      <c r="H45" s="29" t="s">
        <v>41</v>
      </c>
      <c r="I45" s="43">
        <v>14721</v>
      </c>
      <c r="J45" s="17">
        <f t="shared" si="5"/>
        <v>0</v>
      </c>
      <c r="K45" s="14">
        <v>0</v>
      </c>
      <c r="L45" s="14">
        <v>0</v>
      </c>
      <c r="M45" s="19">
        <v>0</v>
      </c>
      <c r="N45" s="16"/>
    </row>
    <row r="46" spans="1:14" ht="15.75" customHeight="1" x14ac:dyDescent="0.2">
      <c r="A46" s="98"/>
      <c r="B46" s="101"/>
      <c r="C46" s="104"/>
      <c r="D46" s="35" t="s">
        <v>7</v>
      </c>
      <c r="E46" s="28">
        <v>903</v>
      </c>
      <c r="F46" s="29" t="s">
        <v>31</v>
      </c>
      <c r="G46" s="28">
        <v>4</v>
      </c>
      <c r="H46" s="29" t="s">
        <v>41</v>
      </c>
      <c r="I46" s="43">
        <v>14721</v>
      </c>
      <c r="J46" s="17">
        <f t="shared" si="5"/>
        <v>0</v>
      </c>
      <c r="K46" s="14">
        <v>0</v>
      </c>
      <c r="L46" s="14">
        <v>0</v>
      </c>
      <c r="M46" s="19">
        <v>0</v>
      </c>
      <c r="N46" s="16"/>
    </row>
    <row r="47" spans="1:14" ht="15.75" customHeight="1" x14ac:dyDescent="0.2">
      <c r="A47" s="99"/>
      <c r="B47" s="102"/>
      <c r="C47" s="104"/>
      <c r="D47" s="36" t="s">
        <v>8</v>
      </c>
      <c r="E47" s="28">
        <v>903</v>
      </c>
      <c r="F47" s="29" t="s">
        <v>31</v>
      </c>
      <c r="G47" s="28">
        <v>4</v>
      </c>
      <c r="H47" s="29" t="s">
        <v>41</v>
      </c>
      <c r="I47" s="43">
        <v>14721</v>
      </c>
      <c r="J47" s="1">
        <f t="shared" si="5"/>
        <v>535998925.27999997</v>
      </c>
      <c r="K47" s="14">
        <f>SUM(K43:K46)</f>
        <v>188495491.28</v>
      </c>
      <c r="L47" s="14">
        <f t="shared" ref="L47:M47" si="9">SUM(L43:L46)</f>
        <v>173751717</v>
      </c>
      <c r="M47" s="14">
        <f t="shared" si="9"/>
        <v>173751717</v>
      </c>
      <c r="N47" s="16" t="s">
        <v>42</v>
      </c>
    </row>
    <row r="48" spans="1:14" ht="15.75" customHeight="1" x14ac:dyDescent="0.2">
      <c r="A48" s="97">
        <v>8</v>
      </c>
      <c r="B48" s="100" t="s">
        <v>22</v>
      </c>
      <c r="C48" s="103" t="s">
        <v>74</v>
      </c>
      <c r="D48" s="27" t="s">
        <v>38</v>
      </c>
      <c r="E48" s="28">
        <v>903</v>
      </c>
      <c r="F48" s="29" t="s">
        <v>31</v>
      </c>
      <c r="G48" s="28">
        <v>4</v>
      </c>
      <c r="H48" s="29" t="s">
        <v>41</v>
      </c>
      <c r="I48" s="43">
        <v>14723</v>
      </c>
      <c r="J48" s="17">
        <f t="shared" si="5"/>
        <v>0</v>
      </c>
      <c r="K48" s="11">
        <v>0</v>
      </c>
      <c r="L48" s="11">
        <v>0</v>
      </c>
      <c r="M48" s="12">
        <v>0</v>
      </c>
      <c r="N48" s="16"/>
    </row>
    <row r="49" spans="1:14" ht="15.75" customHeight="1" x14ac:dyDescent="0.2">
      <c r="A49" s="98"/>
      <c r="B49" s="101"/>
      <c r="C49" s="104"/>
      <c r="D49" s="35" t="s">
        <v>5</v>
      </c>
      <c r="E49" s="28">
        <v>903</v>
      </c>
      <c r="F49" s="29" t="s">
        <v>31</v>
      </c>
      <c r="G49" s="28">
        <v>4</v>
      </c>
      <c r="H49" s="29" t="s">
        <v>41</v>
      </c>
      <c r="I49" s="43">
        <v>14723</v>
      </c>
      <c r="J49" s="17">
        <f t="shared" si="5"/>
        <v>12590100</v>
      </c>
      <c r="K49" s="11">
        <v>4290900</v>
      </c>
      <c r="L49" s="11">
        <v>4149600</v>
      </c>
      <c r="M49" s="11">
        <v>4149600</v>
      </c>
      <c r="N49" s="16"/>
    </row>
    <row r="50" spans="1:14" ht="15.75" customHeight="1" x14ac:dyDescent="0.2">
      <c r="A50" s="98"/>
      <c r="B50" s="101"/>
      <c r="C50" s="104"/>
      <c r="D50" s="35" t="s">
        <v>10</v>
      </c>
      <c r="E50" s="28">
        <v>903</v>
      </c>
      <c r="F50" s="29" t="s">
        <v>31</v>
      </c>
      <c r="G50" s="28">
        <v>4</v>
      </c>
      <c r="H50" s="29" t="s">
        <v>41</v>
      </c>
      <c r="I50" s="43">
        <v>14723</v>
      </c>
      <c r="J50" s="17">
        <f t="shared" si="5"/>
        <v>0</v>
      </c>
      <c r="K50" s="11">
        <v>0</v>
      </c>
      <c r="L50" s="11">
        <v>0</v>
      </c>
      <c r="M50" s="12">
        <v>0</v>
      </c>
      <c r="N50" s="16"/>
    </row>
    <row r="51" spans="1:14" ht="15.75" customHeight="1" x14ac:dyDescent="0.2">
      <c r="A51" s="98"/>
      <c r="B51" s="101"/>
      <c r="C51" s="104"/>
      <c r="D51" s="35" t="s">
        <v>7</v>
      </c>
      <c r="E51" s="28">
        <v>903</v>
      </c>
      <c r="F51" s="29" t="s">
        <v>31</v>
      </c>
      <c r="G51" s="28">
        <v>4</v>
      </c>
      <c r="H51" s="29" t="s">
        <v>41</v>
      </c>
      <c r="I51" s="43">
        <v>14723</v>
      </c>
      <c r="J51" s="17">
        <f t="shared" si="5"/>
        <v>0</v>
      </c>
      <c r="K51" s="11">
        <v>0</v>
      </c>
      <c r="L51" s="11">
        <v>0</v>
      </c>
      <c r="M51" s="12">
        <v>0</v>
      </c>
      <c r="N51" s="16"/>
    </row>
    <row r="52" spans="1:14" ht="15.75" customHeight="1" x14ac:dyDescent="0.2">
      <c r="A52" s="99"/>
      <c r="B52" s="102"/>
      <c r="C52" s="104"/>
      <c r="D52" s="36" t="s">
        <v>8</v>
      </c>
      <c r="E52" s="28">
        <v>903</v>
      </c>
      <c r="F52" s="29" t="s">
        <v>31</v>
      </c>
      <c r="G52" s="28">
        <v>4</v>
      </c>
      <c r="H52" s="44" t="s">
        <v>41</v>
      </c>
      <c r="I52" s="45">
        <v>14723</v>
      </c>
      <c r="J52" s="1">
        <f t="shared" si="5"/>
        <v>12590100</v>
      </c>
      <c r="K52" s="14">
        <f>SUM(K48:K51)</f>
        <v>4290900</v>
      </c>
      <c r="L52" s="14">
        <f t="shared" ref="L52:M52" si="10">SUM(L48:L51)</f>
        <v>4149600</v>
      </c>
      <c r="M52" s="14">
        <f t="shared" si="10"/>
        <v>4149600</v>
      </c>
      <c r="N52" s="16" t="s">
        <v>34</v>
      </c>
    </row>
    <row r="53" spans="1:14" ht="15.75" customHeight="1" x14ac:dyDescent="0.2">
      <c r="A53" s="97">
        <v>9</v>
      </c>
      <c r="B53" s="134" t="s">
        <v>63</v>
      </c>
      <c r="C53" s="137" t="s">
        <v>74</v>
      </c>
      <c r="D53" s="130" t="s">
        <v>38</v>
      </c>
      <c r="E53" s="125">
        <v>903</v>
      </c>
      <c r="F53" s="117" t="s">
        <v>31</v>
      </c>
      <c r="G53" s="125">
        <v>1</v>
      </c>
      <c r="H53" s="117" t="s">
        <v>64</v>
      </c>
      <c r="I53" s="119">
        <v>54910</v>
      </c>
      <c r="J53" s="113">
        <f>K53+L53+M53</f>
        <v>0</v>
      </c>
      <c r="K53" s="115">
        <v>0</v>
      </c>
      <c r="L53" s="115">
        <v>0</v>
      </c>
      <c r="M53" s="106">
        <v>0</v>
      </c>
      <c r="N53" s="111"/>
    </row>
    <row r="54" spans="1:14" ht="15.75" customHeight="1" x14ac:dyDescent="0.2">
      <c r="A54" s="98"/>
      <c r="B54" s="135"/>
      <c r="C54" s="137"/>
      <c r="D54" s="131"/>
      <c r="E54" s="126"/>
      <c r="F54" s="118"/>
      <c r="G54" s="126"/>
      <c r="H54" s="118"/>
      <c r="I54" s="127"/>
      <c r="J54" s="114"/>
      <c r="K54" s="116"/>
      <c r="L54" s="116"/>
      <c r="M54" s="107"/>
      <c r="N54" s="112"/>
    </row>
    <row r="55" spans="1:14" ht="15.75" customHeight="1" x14ac:dyDescent="0.2">
      <c r="A55" s="98"/>
      <c r="B55" s="135"/>
      <c r="C55" s="137"/>
      <c r="D55" s="121" t="s">
        <v>5</v>
      </c>
      <c r="E55" s="128">
        <v>903</v>
      </c>
      <c r="F55" s="117" t="s">
        <v>31</v>
      </c>
      <c r="G55" s="125">
        <v>1</v>
      </c>
      <c r="H55" s="117" t="s">
        <v>64</v>
      </c>
      <c r="I55" s="119">
        <v>54910</v>
      </c>
      <c r="J55" s="113">
        <f>K55+L55+M55</f>
        <v>296794.59999999998</v>
      </c>
      <c r="K55" s="115">
        <v>0</v>
      </c>
      <c r="L55" s="115">
        <v>296794.59999999998</v>
      </c>
      <c r="M55" s="106">
        <v>0</v>
      </c>
      <c r="N55" s="108"/>
    </row>
    <row r="56" spans="1:14" ht="15.75" customHeight="1" x14ac:dyDescent="0.2">
      <c r="A56" s="98"/>
      <c r="B56" s="135"/>
      <c r="C56" s="137"/>
      <c r="D56" s="122"/>
      <c r="E56" s="129"/>
      <c r="F56" s="118"/>
      <c r="G56" s="126"/>
      <c r="H56" s="118"/>
      <c r="I56" s="127"/>
      <c r="J56" s="114"/>
      <c r="K56" s="116"/>
      <c r="L56" s="116"/>
      <c r="M56" s="107"/>
      <c r="N56" s="109"/>
    </row>
    <row r="57" spans="1:14" ht="15.75" customHeight="1" x14ac:dyDescent="0.2">
      <c r="A57" s="98"/>
      <c r="B57" s="135"/>
      <c r="C57" s="137"/>
      <c r="D57" s="123" t="s">
        <v>10</v>
      </c>
      <c r="E57" s="125">
        <v>903</v>
      </c>
      <c r="F57" s="117" t="s">
        <v>31</v>
      </c>
      <c r="G57" s="125">
        <v>1</v>
      </c>
      <c r="H57" s="117" t="s">
        <v>64</v>
      </c>
      <c r="I57" s="119">
        <v>54910</v>
      </c>
      <c r="J57" s="113">
        <f>K57+L57+M57</f>
        <v>2997.92</v>
      </c>
      <c r="K57" s="115">
        <v>0</v>
      </c>
      <c r="L57" s="115">
        <v>2997.92</v>
      </c>
      <c r="M57" s="106">
        <v>0</v>
      </c>
      <c r="N57" s="108"/>
    </row>
    <row r="58" spans="1:14" ht="13.5" customHeight="1" x14ac:dyDescent="0.2">
      <c r="A58" s="98"/>
      <c r="B58" s="135"/>
      <c r="C58" s="137"/>
      <c r="D58" s="124"/>
      <c r="E58" s="126"/>
      <c r="F58" s="118"/>
      <c r="G58" s="126"/>
      <c r="H58" s="118"/>
      <c r="I58" s="120"/>
      <c r="J58" s="114"/>
      <c r="K58" s="116"/>
      <c r="L58" s="116"/>
      <c r="M58" s="107"/>
      <c r="N58" s="109"/>
    </row>
    <row r="59" spans="1:14" ht="15.75" customHeight="1" x14ac:dyDescent="0.2">
      <c r="A59" s="98"/>
      <c r="B59" s="135"/>
      <c r="C59" s="137"/>
      <c r="D59" s="86" t="s">
        <v>7</v>
      </c>
      <c r="E59" s="67">
        <v>903</v>
      </c>
      <c r="F59" s="68" t="s">
        <v>31</v>
      </c>
      <c r="G59" s="67">
        <v>1</v>
      </c>
      <c r="H59" s="69" t="s">
        <v>64</v>
      </c>
      <c r="I59" s="67">
        <v>54910</v>
      </c>
      <c r="J59" s="70">
        <v>0</v>
      </c>
      <c r="K59" s="71">
        <v>0</v>
      </c>
      <c r="L59" s="71">
        <v>0</v>
      </c>
      <c r="M59" s="72">
        <v>0</v>
      </c>
      <c r="N59" s="73"/>
    </row>
    <row r="60" spans="1:14" ht="22.5" customHeight="1" x14ac:dyDescent="0.2">
      <c r="A60" s="99"/>
      <c r="B60" s="136"/>
      <c r="C60" s="137"/>
      <c r="D60" s="86" t="s">
        <v>8</v>
      </c>
      <c r="E60" s="67">
        <v>903</v>
      </c>
      <c r="F60" s="68" t="s">
        <v>31</v>
      </c>
      <c r="G60" s="67">
        <v>1</v>
      </c>
      <c r="H60" s="69" t="s">
        <v>64</v>
      </c>
      <c r="I60" s="67">
        <v>54910</v>
      </c>
      <c r="J60" s="74">
        <f t="shared" ref="J60:K60" si="11">SUM(J53:J59)</f>
        <v>299792.51999999996</v>
      </c>
      <c r="K60" s="74">
        <f t="shared" si="11"/>
        <v>0</v>
      </c>
      <c r="L60" s="74">
        <f>SUM(L53:L59)</f>
        <v>299792.51999999996</v>
      </c>
      <c r="M60" s="74">
        <f>SUM(M53:M59)</f>
        <v>0</v>
      </c>
      <c r="N60" s="73"/>
    </row>
    <row r="61" spans="1:14" ht="17.25" customHeight="1" x14ac:dyDescent="0.2">
      <c r="A61" s="97">
        <v>10</v>
      </c>
      <c r="B61" s="81"/>
      <c r="C61" s="110" t="s">
        <v>74</v>
      </c>
      <c r="D61" s="27" t="s">
        <v>38</v>
      </c>
      <c r="E61" s="28">
        <v>903</v>
      </c>
      <c r="F61" s="29" t="s">
        <v>31</v>
      </c>
      <c r="G61" s="28">
        <v>4</v>
      </c>
      <c r="H61" s="44" t="s">
        <v>41</v>
      </c>
      <c r="I61" s="66">
        <v>53030</v>
      </c>
      <c r="J61" s="17">
        <f>K61+L61+M61</f>
        <v>0</v>
      </c>
      <c r="K61" s="11">
        <v>0</v>
      </c>
      <c r="L61" s="11">
        <v>0</v>
      </c>
      <c r="M61" s="12">
        <v>0</v>
      </c>
      <c r="N61" s="16"/>
    </row>
    <row r="62" spans="1:14" ht="15.75" customHeight="1" x14ac:dyDescent="0.2">
      <c r="A62" s="98"/>
      <c r="B62" s="101" t="s">
        <v>79</v>
      </c>
      <c r="C62" s="110"/>
      <c r="D62" s="35" t="s">
        <v>5</v>
      </c>
      <c r="E62" s="28">
        <v>903</v>
      </c>
      <c r="F62" s="29" t="s">
        <v>31</v>
      </c>
      <c r="G62" s="28">
        <v>4</v>
      </c>
      <c r="H62" s="44" t="s">
        <v>41</v>
      </c>
      <c r="I62" s="45">
        <v>53030</v>
      </c>
      <c r="J62" s="17">
        <f t="shared" ref="J62:J65" si="12">K62+L62+M62</f>
        <v>54111880</v>
      </c>
      <c r="K62" s="11">
        <v>17864200</v>
      </c>
      <c r="L62" s="71">
        <v>18123840</v>
      </c>
      <c r="M62" s="71">
        <v>18123840</v>
      </c>
      <c r="N62" s="16"/>
    </row>
    <row r="63" spans="1:14" ht="23.25" customHeight="1" x14ac:dyDescent="0.2">
      <c r="A63" s="98"/>
      <c r="B63" s="101"/>
      <c r="C63" s="110"/>
      <c r="D63" s="35" t="s">
        <v>10</v>
      </c>
      <c r="E63" s="28">
        <v>903</v>
      </c>
      <c r="F63" s="29" t="s">
        <v>31</v>
      </c>
      <c r="G63" s="28">
        <v>4</v>
      </c>
      <c r="H63" s="44" t="s">
        <v>41</v>
      </c>
      <c r="I63" s="45">
        <v>53030</v>
      </c>
      <c r="J63" s="17">
        <f t="shared" si="12"/>
        <v>0</v>
      </c>
      <c r="K63" s="11">
        <v>0</v>
      </c>
      <c r="L63" s="11">
        <v>0</v>
      </c>
      <c r="M63" s="12">
        <v>0</v>
      </c>
      <c r="N63" s="16"/>
    </row>
    <row r="64" spans="1:14" ht="22.5" customHeight="1" x14ac:dyDescent="0.2">
      <c r="A64" s="98"/>
      <c r="B64" s="101"/>
      <c r="C64" s="110"/>
      <c r="D64" s="35" t="s">
        <v>7</v>
      </c>
      <c r="E64" s="28">
        <v>903</v>
      </c>
      <c r="F64" s="29" t="s">
        <v>31</v>
      </c>
      <c r="G64" s="28">
        <v>4</v>
      </c>
      <c r="H64" s="44" t="s">
        <v>41</v>
      </c>
      <c r="I64" s="45">
        <v>53030</v>
      </c>
      <c r="J64" s="17">
        <f t="shared" si="12"/>
        <v>0</v>
      </c>
      <c r="K64" s="11">
        <v>0</v>
      </c>
      <c r="L64" s="11">
        <v>0</v>
      </c>
      <c r="M64" s="12">
        <v>0</v>
      </c>
      <c r="N64" s="16"/>
    </row>
    <row r="65" spans="1:14" ht="29.25" customHeight="1" x14ac:dyDescent="0.2">
      <c r="A65" s="99"/>
      <c r="B65" s="102"/>
      <c r="C65" s="110"/>
      <c r="D65" s="36" t="s">
        <v>8</v>
      </c>
      <c r="E65" s="28">
        <v>903</v>
      </c>
      <c r="F65" s="29" t="s">
        <v>31</v>
      </c>
      <c r="G65" s="28">
        <v>4</v>
      </c>
      <c r="H65" s="44" t="s">
        <v>41</v>
      </c>
      <c r="I65" s="45">
        <v>53030</v>
      </c>
      <c r="J65" s="1">
        <f t="shared" si="12"/>
        <v>54111880</v>
      </c>
      <c r="K65" s="14">
        <f>SUM(K61:K64)</f>
        <v>17864200</v>
      </c>
      <c r="L65" s="14">
        <f t="shared" ref="L65:M65" si="13">SUM(L61:L64)</f>
        <v>18123840</v>
      </c>
      <c r="M65" s="14">
        <f t="shared" si="13"/>
        <v>18123840</v>
      </c>
      <c r="N65" s="16"/>
    </row>
    <row r="66" spans="1:14" ht="15.75" customHeight="1" x14ac:dyDescent="0.2">
      <c r="A66" s="142">
        <v>11</v>
      </c>
      <c r="B66" s="138" t="s">
        <v>23</v>
      </c>
      <c r="C66" s="110" t="s">
        <v>74</v>
      </c>
      <c r="D66" s="27" t="s">
        <v>38</v>
      </c>
      <c r="E66" s="28">
        <v>903</v>
      </c>
      <c r="F66" s="29" t="s">
        <v>31</v>
      </c>
      <c r="G66" s="28">
        <v>0</v>
      </c>
      <c r="H66" s="44" t="s">
        <v>41</v>
      </c>
      <c r="I66" s="39" t="s">
        <v>80</v>
      </c>
      <c r="J66" s="17">
        <f t="shared" si="5"/>
        <v>0</v>
      </c>
      <c r="K66" s="11">
        <v>0</v>
      </c>
      <c r="L66" s="11">
        <v>0</v>
      </c>
      <c r="M66" s="12">
        <v>0</v>
      </c>
      <c r="N66" s="16"/>
    </row>
    <row r="67" spans="1:14" ht="14.45" customHeight="1" x14ac:dyDescent="0.2">
      <c r="A67" s="142"/>
      <c r="B67" s="139"/>
      <c r="C67" s="110"/>
      <c r="D67" s="40" t="s">
        <v>5</v>
      </c>
      <c r="E67" s="28">
        <v>903</v>
      </c>
      <c r="F67" s="29" t="s">
        <v>31</v>
      </c>
      <c r="G67" s="28">
        <v>0</v>
      </c>
      <c r="H67" s="44" t="s">
        <v>41</v>
      </c>
      <c r="I67" s="39" t="s">
        <v>80</v>
      </c>
      <c r="J67" s="17">
        <f t="shared" si="5"/>
        <v>1437666</v>
      </c>
      <c r="K67" s="11">
        <v>439293</v>
      </c>
      <c r="L67" s="11">
        <v>450177</v>
      </c>
      <c r="M67" s="11">
        <v>548196</v>
      </c>
      <c r="N67" s="10"/>
    </row>
    <row r="68" spans="1:14" ht="14.45" customHeight="1" x14ac:dyDescent="0.2">
      <c r="A68" s="142"/>
      <c r="B68" s="139"/>
      <c r="C68" s="110"/>
      <c r="D68" s="40" t="s">
        <v>10</v>
      </c>
      <c r="E68" s="28">
        <v>903</v>
      </c>
      <c r="F68" s="29" t="s">
        <v>31</v>
      </c>
      <c r="G68" s="28">
        <v>0</v>
      </c>
      <c r="H68" s="44" t="s">
        <v>41</v>
      </c>
      <c r="I68" s="39" t="s">
        <v>80</v>
      </c>
      <c r="J68" s="17">
        <f t="shared" si="5"/>
        <v>108211.06</v>
      </c>
      <c r="K68" s="11">
        <v>33065.06</v>
      </c>
      <c r="L68" s="11">
        <v>33884</v>
      </c>
      <c r="M68" s="11">
        <v>41262</v>
      </c>
      <c r="N68" s="10"/>
    </row>
    <row r="69" spans="1:14" ht="14.45" customHeight="1" x14ac:dyDescent="0.2">
      <c r="A69" s="142"/>
      <c r="B69" s="139"/>
      <c r="C69" s="110"/>
      <c r="D69" s="40" t="s">
        <v>7</v>
      </c>
      <c r="E69" s="28">
        <v>903</v>
      </c>
      <c r="F69" s="29" t="s">
        <v>31</v>
      </c>
      <c r="G69" s="28">
        <v>0</v>
      </c>
      <c r="H69" s="44" t="s">
        <v>41</v>
      </c>
      <c r="I69" s="39" t="s">
        <v>80</v>
      </c>
      <c r="J69" s="17">
        <f t="shared" si="5"/>
        <v>0</v>
      </c>
      <c r="K69" s="11">
        <v>0</v>
      </c>
      <c r="L69" s="11">
        <v>0</v>
      </c>
      <c r="M69" s="12">
        <v>0</v>
      </c>
      <c r="N69" s="10"/>
    </row>
    <row r="70" spans="1:14" ht="18.75" customHeight="1" x14ac:dyDescent="0.2">
      <c r="A70" s="142"/>
      <c r="B70" s="140"/>
      <c r="C70" s="110"/>
      <c r="D70" s="41" t="s">
        <v>8</v>
      </c>
      <c r="E70" s="28">
        <v>903</v>
      </c>
      <c r="F70" s="29" t="s">
        <v>31</v>
      </c>
      <c r="G70" s="28">
        <v>0</v>
      </c>
      <c r="H70" s="44" t="s">
        <v>41</v>
      </c>
      <c r="I70" s="39" t="s">
        <v>80</v>
      </c>
      <c r="J70" s="46">
        <f t="shared" si="5"/>
        <v>1545877.06</v>
      </c>
      <c r="K70" s="47">
        <f>K67+K68+K69</f>
        <v>472358.06</v>
      </c>
      <c r="L70" s="47">
        <f t="shared" ref="L70:M70" si="14">L67+L68+L69</f>
        <v>484061</v>
      </c>
      <c r="M70" s="48">
        <f t="shared" si="14"/>
        <v>589458</v>
      </c>
      <c r="N70" s="16" t="s">
        <v>66</v>
      </c>
    </row>
    <row r="71" spans="1:14" ht="14.45" customHeight="1" x14ac:dyDescent="0.2">
      <c r="A71" s="97">
        <v>12</v>
      </c>
      <c r="B71" s="138" t="s">
        <v>24</v>
      </c>
      <c r="C71" s="110" t="s">
        <v>74</v>
      </c>
      <c r="D71" s="27" t="s">
        <v>38</v>
      </c>
      <c r="E71" s="28">
        <v>903</v>
      </c>
      <c r="F71" s="29" t="s">
        <v>31</v>
      </c>
      <c r="G71" s="28">
        <v>0</v>
      </c>
      <c r="H71" s="44" t="s">
        <v>41</v>
      </c>
      <c r="I71" s="39" t="s">
        <v>71</v>
      </c>
      <c r="J71" s="49">
        <f>K74+L74+M74</f>
        <v>0</v>
      </c>
      <c r="K71" s="10">
        <v>0</v>
      </c>
      <c r="L71" s="10">
        <v>0</v>
      </c>
      <c r="M71" s="10">
        <v>0</v>
      </c>
      <c r="N71" s="16"/>
    </row>
    <row r="72" spans="1:14" ht="14.45" customHeight="1" x14ac:dyDescent="0.2">
      <c r="A72" s="98"/>
      <c r="B72" s="139"/>
      <c r="C72" s="110"/>
      <c r="D72" s="32" t="s">
        <v>5</v>
      </c>
      <c r="E72" s="28">
        <v>903</v>
      </c>
      <c r="F72" s="29" t="s">
        <v>31</v>
      </c>
      <c r="G72" s="28">
        <v>0</v>
      </c>
      <c r="H72" s="44" t="s">
        <v>41</v>
      </c>
      <c r="I72" s="39" t="s">
        <v>71</v>
      </c>
      <c r="J72" s="49">
        <f t="shared" si="5"/>
        <v>1648930</v>
      </c>
      <c r="K72" s="11">
        <v>625000</v>
      </c>
      <c r="L72" s="11">
        <v>625000</v>
      </c>
      <c r="M72" s="12">
        <v>398930</v>
      </c>
      <c r="N72" s="10"/>
    </row>
    <row r="73" spans="1:14" ht="14.45" customHeight="1" x14ac:dyDescent="0.2">
      <c r="A73" s="98"/>
      <c r="B73" s="139"/>
      <c r="C73" s="110"/>
      <c r="D73" s="32" t="s">
        <v>10</v>
      </c>
      <c r="E73" s="28">
        <v>903</v>
      </c>
      <c r="F73" s="29" t="s">
        <v>31</v>
      </c>
      <c r="G73" s="28">
        <v>0</v>
      </c>
      <c r="H73" s="44" t="s">
        <v>41</v>
      </c>
      <c r="I73" s="39" t="s">
        <v>71</v>
      </c>
      <c r="J73" s="49">
        <f t="shared" si="5"/>
        <v>124113.01000000001</v>
      </c>
      <c r="K73" s="11">
        <v>47043.01</v>
      </c>
      <c r="L73" s="11">
        <v>47043.01</v>
      </c>
      <c r="M73" s="11">
        <v>30026.99</v>
      </c>
      <c r="N73" s="10"/>
    </row>
    <row r="74" spans="1:14" ht="14.45" customHeight="1" x14ac:dyDescent="0.2">
      <c r="A74" s="98"/>
      <c r="B74" s="139"/>
      <c r="C74" s="110"/>
      <c r="D74" s="32" t="s">
        <v>7</v>
      </c>
      <c r="E74" s="28">
        <v>903</v>
      </c>
      <c r="F74" s="29" t="s">
        <v>31</v>
      </c>
      <c r="G74" s="28">
        <v>0</v>
      </c>
      <c r="H74" s="44" t="s">
        <v>41</v>
      </c>
      <c r="I74" s="39" t="s">
        <v>71</v>
      </c>
      <c r="J74" s="49">
        <f t="shared" si="5"/>
        <v>0</v>
      </c>
      <c r="K74" s="10">
        <v>0</v>
      </c>
      <c r="L74" s="10">
        <v>0</v>
      </c>
      <c r="M74" s="50">
        <v>0</v>
      </c>
      <c r="N74" s="10"/>
    </row>
    <row r="75" spans="1:14" ht="18" customHeight="1" x14ac:dyDescent="0.2">
      <c r="A75" s="99"/>
      <c r="B75" s="139"/>
      <c r="C75" s="110"/>
      <c r="D75" s="33" t="s">
        <v>8</v>
      </c>
      <c r="E75" s="28">
        <v>903</v>
      </c>
      <c r="F75" s="29" t="s">
        <v>31</v>
      </c>
      <c r="G75" s="28">
        <v>0</v>
      </c>
      <c r="H75" s="44" t="s">
        <v>41</v>
      </c>
      <c r="I75" s="39" t="s">
        <v>71</v>
      </c>
      <c r="J75" s="3">
        <f t="shared" si="5"/>
        <v>1773043.01</v>
      </c>
      <c r="K75" s="16">
        <f>K72+K73+K74</f>
        <v>672043.01</v>
      </c>
      <c r="L75" s="16">
        <f t="shared" ref="L75:M75" si="15">L72+L73+L74</f>
        <v>672043.01</v>
      </c>
      <c r="M75" s="51">
        <f t="shared" si="15"/>
        <v>428956.99</v>
      </c>
      <c r="N75" s="16" t="s">
        <v>65</v>
      </c>
    </row>
    <row r="76" spans="1:14" ht="14.45" customHeight="1" x14ac:dyDescent="0.2">
      <c r="A76" s="97">
        <v>13</v>
      </c>
      <c r="B76" s="132" t="s">
        <v>16</v>
      </c>
      <c r="C76" s="110" t="s">
        <v>74</v>
      </c>
      <c r="D76" s="27" t="s">
        <v>38</v>
      </c>
      <c r="E76" s="28">
        <v>903</v>
      </c>
      <c r="F76" s="29" t="s">
        <v>31</v>
      </c>
      <c r="G76" s="28">
        <v>4</v>
      </c>
      <c r="H76" s="44" t="s">
        <v>41</v>
      </c>
      <c r="I76" s="39">
        <v>82350</v>
      </c>
      <c r="J76" s="17">
        <f t="shared" si="5"/>
        <v>0</v>
      </c>
      <c r="K76" s="14">
        <v>0</v>
      </c>
      <c r="L76" s="14">
        <v>0</v>
      </c>
      <c r="M76" s="19">
        <v>0</v>
      </c>
      <c r="N76" s="16"/>
    </row>
    <row r="77" spans="1:14" ht="14.45" customHeight="1" x14ac:dyDescent="0.2">
      <c r="A77" s="98"/>
      <c r="B77" s="132"/>
      <c r="C77" s="110"/>
      <c r="D77" s="35" t="s">
        <v>5</v>
      </c>
      <c r="E77" s="28">
        <v>903</v>
      </c>
      <c r="F77" s="29" t="s">
        <v>31</v>
      </c>
      <c r="G77" s="28">
        <v>4</v>
      </c>
      <c r="H77" s="44" t="s">
        <v>41</v>
      </c>
      <c r="I77" s="39">
        <v>82350</v>
      </c>
      <c r="J77" s="17">
        <f t="shared" si="5"/>
        <v>0</v>
      </c>
      <c r="K77" s="11">
        <v>0</v>
      </c>
      <c r="L77" s="11">
        <v>0</v>
      </c>
      <c r="M77" s="12">
        <v>0</v>
      </c>
      <c r="N77" s="10"/>
    </row>
    <row r="78" spans="1:14" ht="14.45" customHeight="1" x14ac:dyDescent="0.2">
      <c r="A78" s="98"/>
      <c r="B78" s="132"/>
      <c r="C78" s="110"/>
      <c r="D78" s="35" t="s">
        <v>10</v>
      </c>
      <c r="E78" s="28">
        <v>903</v>
      </c>
      <c r="F78" s="29" t="s">
        <v>31</v>
      </c>
      <c r="G78" s="28">
        <v>4</v>
      </c>
      <c r="H78" s="44" t="s">
        <v>41</v>
      </c>
      <c r="I78" s="39">
        <v>82350</v>
      </c>
      <c r="J78" s="17">
        <f t="shared" si="5"/>
        <v>10841756.140000001</v>
      </c>
      <c r="K78" s="11">
        <v>4333756.1399999997</v>
      </c>
      <c r="L78" s="11">
        <v>3254000</v>
      </c>
      <c r="M78" s="11">
        <v>3254000</v>
      </c>
      <c r="N78" s="10"/>
    </row>
    <row r="79" spans="1:14" ht="14.45" customHeight="1" x14ac:dyDescent="0.2">
      <c r="A79" s="98"/>
      <c r="B79" s="132"/>
      <c r="C79" s="110"/>
      <c r="D79" s="35" t="s">
        <v>7</v>
      </c>
      <c r="E79" s="28">
        <v>903</v>
      </c>
      <c r="F79" s="29" t="s">
        <v>31</v>
      </c>
      <c r="G79" s="28">
        <v>4</v>
      </c>
      <c r="H79" s="44" t="s">
        <v>41</v>
      </c>
      <c r="I79" s="39">
        <v>82350</v>
      </c>
      <c r="J79" s="17">
        <f t="shared" si="5"/>
        <v>0</v>
      </c>
      <c r="K79" s="11">
        <v>0</v>
      </c>
      <c r="L79" s="11">
        <v>0</v>
      </c>
      <c r="M79" s="12">
        <v>0</v>
      </c>
      <c r="N79" s="10"/>
    </row>
    <row r="80" spans="1:14" ht="23.25" customHeight="1" x14ac:dyDescent="0.2">
      <c r="A80" s="99"/>
      <c r="B80" s="132"/>
      <c r="C80" s="110"/>
      <c r="D80" s="36" t="s">
        <v>8</v>
      </c>
      <c r="E80" s="28">
        <v>903</v>
      </c>
      <c r="F80" s="29" t="s">
        <v>31</v>
      </c>
      <c r="G80" s="28">
        <v>4</v>
      </c>
      <c r="H80" s="44" t="s">
        <v>41</v>
      </c>
      <c r="I80" s="39">
        <v>82350</v>
      </c>
      <c r="J80" s="1">
        <f t="shared" si="5"/>
        <v>10841756.140000001</v>
      </c>
      <c r="K80" s="14">
        <f>K77+K78+K79</f>
        <v>4333756.1399999997</v>
      </c>
      <c r="L80" s="14">
        <f t="shared" ref="L80:M80" si="16">L77+L78+L79</f>
        <v>3254000</v>
      </c>
      <c r="M80" s="19">
        <f t="shared" si="16"/>
        <v>3254000</v>
      </c>
      <c r="N80" s="16" t="s">
        <v>44</v>
      </c>
    </row>
    <row r="81" spans="1:14" ht="15" customHeight="1" x14ac:dyDescent="0.2">
      <c r="A81" s="97">
        <v>14</v>
      </c>
      <c r="B81" s="100" t="s">
        <v>52</v>
      </c>
      <c r="C81" s="110" t="s">
        <v>74</v>
      </c>
      <c r="D81" s="27" t="s">
        <v>38</v>
      </c>
      <c r="E81" s="28">
        <v>903</v>
      </c>
      <c r="F81" s="29" t="s">
        <v>31</v>
      </c>
      <c r="G81" s="28">
        <v>4</v>
      </c>
      <c r="H81" s="44" t="s">
        <v>41</v>
      </c>
      <c r="I81" s="43" t="s">
        <v>53</v>
      </c>
      <c r="J81" s="17">
        <f t="shared" si="5"/>
        <v>0</v>
      </c>
      <c r="K81" s="11">
        <v>0</v>
      </c>
      <c r="L81" s="11">
        <v>0</v>
      </c>
      <c r="M81" s="12">
        <v>0</v>
      </c>
      <c r="N81" s="10"/>
    </row>
    <row r="82" spans="1:14" ht="13.5" customHeight="1" x14ac:dyDescent="0.2">
      <c r="A82" s="98"/>
      <c r="B82" s="101"/>
      <c r="C82" s="110"/>
      <c r="D82" s="35" t="s">
        <v>5</v>
      </c>
      <c r="E82" s="28">
        <v>903</v>
      </c>
      <c r="F82" s="29" t="s">
        <v>31</v>
      </c>
      <c r="G82" s="28">
        <v>4</v>
      </c>
      <c r="H82" s="44" t="s">
        <v>41</v>
      </c>
      <c r="I82" s="43" t="s">
        <v>53</v>
      </c>
      <c r="J82" s="17">
        <f t="shared" ref="J82:J85" si="17">K82+L82+M82</f>
        <v>45690985.259999998</v>
      </c>
      <c r="K82" s="11">
        <v>13912570.26</v>
      </c>
      <c r="L82" s="11">
        <v>15342595</v>
      </c>
      <c r="M82" s="12">
        <v>16435820</v>
      </c>
      <c r="N82" s="10"/>
    </row>
    <row r="83" spans="1:14" ht="15" customHeight="1" x14ac:dyDescent="0.2">
      <c r="A83" s="98"/>
      <c r="B83" s="101"/>
      <c r="C83" s="110"/>
      <c r="D83" s="35" t="s">
        <v>10</v>
      </c>
      <c r="E83" s="28">
        <v>903</v>
      </c>
      <c r="F83" s="29" t="s">
        <v>31</v>
      </c>
      <c r="G83" s="28">
        <v>4</v>
      </c>
      <c r="H83" s="44" t="s">
        <v>41</v>
      </c>
      <c r="I83" s="43" t="s">
        <v>53</v>
      </c>
      <c r="J83" s="17">
        <f t="shared" si="17"/>
        <v>3439106.7800000003</v>
      </c>
      <c r="K83" s="11">
        <v>1047182.71</v>
      </c>
      <c r="L83" s="11">
        <v>1154818.98</v>
      </c>
      <c r="M83" s="11">
        <v>1237105.0900000001</v>
      </c>
      <c r="N83" s="16"/>
    </row>
    <row r="84" spans="1:14" ht="15" customHeight="1" x14ac:dyDescent="0.2">
      <c r="A84" s="98"/>
      <c r="B84" s="101"/>
      <c r="C84" s="110"/>
      <c r="D84" s="35" t="s">
        <v>7</v>
      </c>
      <c r="E84" s="28">
        <v>903</v>
      </c>
      <c r="F84" s="29" t="s">
        <v>31</v>
      </c>
      <c r="G84" s="28">
        <v>4</v>
      </c>
      <c r="H84" s="44" t="s">
        <v>41</v>
      </c>
      <c r="I84" s="43" t="s">
        <v>53</v>
      </c>
      <c r="J84" s="17">
        <f t="shared" si="17"/>
        <v>0</v>
      </c>
      <c r="K84" s="11">
        <v>0</v>
      </c>
      <c r="L84" s="11">
        <v>0</v>
      </c>
      <c r="M84" s="12">
        <v>0</v>
      </c>
      <c r="N84" s="10"/>
    </row>
    <row r="85" spans="1:14" ht="20.25" customHeight="1" x14ac:dyDescent="0.2">
      <c r="A85" s="99"/>
      <c r="B85" s="141"/>
      <c r="C85" s="110"/>
      <c r="D85" s="36" t="s">
        <v>8</v>
      </c>
      <c r="E85" s="28">
        <v>903</v>
      </c>
      <c r="F85" s="29" t="s">
        <v>31</v>
      </c>
      <c r="G85" s="28">
        <v>4</v>
      </c>
      <c r="H85" s="44" t="s">
        <v>41</v>
      </c>
      <c r="I85" s="43" t="s">
        <v>53</v>
      </c>
      <c r="J85" s="17">
        <f t="shared" si="17"/>
        <v>49130092.039999999</v>
      </c>
      <c r="K85" s="14">
        <f>SUM(K81:K84)</f>
        <v>14959752.969999999</v>
      </c>
      <c r="L85" s="14">
        <f t="shared" ref="L85:M85" si="18">SUM(L81:L84)</f>
        <v>16497413.98</v>
      </c>
      <c r="M85" s="14">
        <f t="shared" si="18"/>
        <v>17672925.09</v>
      </c>
      <c r="N85" s="16" t="s">
        <v>44</v>
      </c>
    </row>
    <row r="86" spans="1:14" ht="14.25" customHeight="1" x14ac:dyDescent="0.2">
      <c r="A86" s="97">
        <v>15</v>
      </c>
      <c r="B86" s="162" t="s">
        <v>15</v>
      </c>
      <c r="C86" s="110" t="s">
        <v>74</v>
      </c>
      <c r="D86" s="27" t="s">
        <v>38</v>
      </c>
      <c r="E86" s="28">
        <v>903</v>
      </c>
      <c r="F86" s="29" t="s">
        <v>31</v>
      </c>
      <c r="G86" s="28">
        <v>4</v>
      </c>
      <c r="H86" s="29" t="s">
        <v>41</v>
      </c>
      <c r="I86" s="43">
        <v>82370</v>
      </c>
      <c r="J86" s="17">
        <f t="shared" ref="J86:J130" si="19">K86+L86+M86</f>
        <v>0</v>
      </c>
      <c r="K86" s="11">
        <v>0</v>
      </c>
      <c r="L86" s="11">
        <v>0</v>
      </c>
      <c r="M86" s="19">
        <v>0</v>
      </c>
      <c r="N86" s="16"/>
    </row>
    <row r="87" spans="1:14" ht="11.25" customHeight="1" x14ac:dyDescent="0.2">
      <c r="A87" s="98"/>
      <c r="B87" s="163"/>
      <c r="C87" s="110"/>
      <c r="D87" s="35" t="s">
        <v>5</v>
      </c>
      <c r="E87" s="28">
        <v>903</v>
      </c>
      <c r="F87" s="29" t="s">
        <v>31</v>
      </c>
      <c r="G87" s="28">
        <v>4</v>
      </c>
      <c r="H87" s="29" t="s">
        <v>41</v>
      </c>
      <c r="I87" s="43">
        <v>82370</v>
      </c>
      <c r="J87" s="17">
        <f t="shared" si="19"/>
        <v>0</v>
      </c>
      <c r="K87" s="11">
        <v>0</v>
      </c>
      <c r="L87" s="11">
        <v>0</v>
      </c>
      <c r="M87" s="12">
        <v>0</v>
      </c>
      <c r="N87" s="10"/>
    </row>
    <row r="88" spans="1:14" ht="14.45" customHeight="1" x14ac:dyDescent="0.2">
      <c r="A88" s="98"/>
      <c r="B88" s="163"/>
      <c r="C88" s="110"/>
      <c r="D88" s="35" t="s">
        <v>6</v>
      </c>
      <c r="E88" s="28">
        <v>903</v>
      </c>
      <c r="F88" s="29" t="s">
        <v>31</v>
      </c>
      <c r="G88" s="28">
        <v>4</v>
      </c>
      <c r="H88" s="29" t="s">
        <v>41</v>
      </c>
      <c r="I88" s="43">
        <v>82370</v>
      </c>
      <c r="J88" s="17">
        <f t="shared" si="19"/>
        <v>457076</v>
      </c>
      <c r="K88" s="11">
        <v>219425.6</v>
      </c>
      <c r="L88" s="11">
        <v>118825.2</v>
      </c>
      <c r="M88" s="11">
        <v>118825.2</v>
      </c>
      <c r="N88" s="10"/>
    </row>
    <row r="89" spans="1:14" ht="14.45" customHeight="1" x14ac:dyDescent="0.2">
      <c r="A89" s="98"/>
      <c r="B89" s="163"/>
      <c r="C89" s="110"/>
      <c r="D89" s="35" t="s">
        <v>7</v>
      </c>
      <c r="E89" s="28">
        <v>903</v>
      </c>
      <c r="F89" s="29" t="s">
        <v>31</v>
      </c>
      <c r="G89" s="28">
        <v>4</v>
      </c>
      <c r="H89" s="29" t="s">
        <v>41</v>
      </c>
      <c r="I89" s="43">
        <v>82370</v>
      </c>
      <c r="J89" s="17">
        <f t="shared" si="19"/>
        <v>0</v>
      </c>
      <c r="K89" s="11">
        <v>0</v>
      </c>
      <c r="L89" s="11">
        <v>0</v>
      </c>
      <c r="M89" s="12">
        <v>0</v>
      </c>
      <c r="N89" s="10"/>
    </row>
    <row r="90" spans="1:14" ht="15" customHeight="1" x14ac:dyDescent="0.2">
      <c r="A90" s="99"/>
      <c r="B90" s="164"/>
      <c r="C90" s="110"/>
      <c r="D90" s="36" t="s">
        <v>8</v>
      </c>
      <c r="E90" s="28">
        <v>903</v>
      </c>
      <c r="F90" s="29" t="s">
        <v>31</v>
      </c>
      <c r="G90" s="28">
        <v>4</v>
      </c>
      <c r="H90" s="29" t="s">
        <v>41</v>
      </c>
      <c r="I90" s="43">
        <v>82370</v>
      </c>
      <c r="J90" s="1">
        <f t="shared" si="19"/>
        <v>457076</v>
      </c>
      <c r="K90" s="14">
        <f t="shared" ref="K90:M90" si="20">SUM(K87:K89)</f>
        <v>219425.6</v>
      </c>
      <c r="L90" s="14">
        <f t="shared" si="20"/>
        <v>118825.2</v>
      </c>
      <c r="M90" s="19">
        <f t="shared" si="20"/>
        <v>118825.2</v>
      </c>
      <c r="N90" s="16"/>
    </row>
    <row r="91" spans="1:14" ht="15" customHeight="1" x14ac:dyDescent="0.2">
      <c r="A91" s="97">
        <v>16</v>
      </c>
      <c r="B91" s="133" t="s">
        <v>70</v>
      </c>
      <c r="C91" s="110" t="s">
        <v>74</v>
      </c>
      <c r="D91" s="27" t="s">
        <v>38</v>
      </c>
      <c r="E91" s="28">
        <v>903</v>
      </c>
      <c r="F91" s="29" t="s">
        <v>31</v>
      </c>
      <c r="G91" s="28">
        <v>4</v>
      </c>
      <c r="H91" s="44" t="s">
        <v>41</v>
      </c>
      <c r="I91" s="43">
        <v>81120</v>
      </c>
      <c r="J91" s="17">
        <f>K91+L91+M91</f>
        <v>0</v>
      </c>
      <c r="K91" s="11">
        <v>0</v>
      </c>
      <c r="L91" s="11">
        <v>0</v>
      </c>
      <c r="M91" s="12">
        <v>0</v>
      </c>
      <c r="N91" s="16"/>
    </row>
    <row r="92" spans="1:14" ht="15" customHeight="1" x14ac:dyDescent="0.2">
      <c r="A92" s="98"/>
      <c r="B92" s="104"/>
      <c r="C92" s="110"/>
      <c r="D92" s="35" t="s">
        <v>5</v>
      </c>
      <c r="E92" s="28">
        <v>903</v>
      </c>
      <c r="F92" s="29" t="s">
        <v>31</v>
      </c>
      <c r="G92" s="28">
        <v>4</v>
      </c>
      <c r="H92" s="44" t="s">
        <v>41</v>
      </c>
      <c r="I92" s="43">
        <v>81120</v>
      </c>
      <c r="J92" s="17">
        <f t="shared" ref="J92:J95" si="21">K92+L92+M92</f>
        <v>0</v>
      </c>
      <c r="K92" s="11">
        <v>0</v>
      </c>
      <c r="L92" s="11">
        <v>0</v>
      </c>
      <c r="M92" s="12">
        <v>0</v>
      </c>
      <c r="N92" s="16"/>
    </row>
    <row r="93" spans="1:14" ht="15" customHeight="1" x14ac:dyDescent="0.2">
      <c r="A93" s="98"/>
      <c r="B93" s="104"/>
      <c r="C93" s="110"/>
      <c r="D93" s="35" t="s">
        <v>6</v>
      </c>
      <c r="E93" s="28">
        <v>903</v>
      </c>
      <c r="F93" s="29" t="s">
        <v>31</v>
      </c>
      <c r="G93" s="28">
        <v>4</v>
      </c>
      <c r="H93" s="44" t="s">
        <v>41</v>
      </c>
      <c r="I93" s="43">
        <v>81120</v>
      </c>
      <c r="J93" s="17">
        <f t="shared" si="21"/>
        <v>73123.200000000012</v>
      </c>
      <c r="K93" s="11">
        <v>24374.400000000001</v>
      </c>
      <c r="L93" s="11">
        <v>24374.400000000001</v>
      </c>
      <c r="M93" s="11">
        <v>24374.400000000001</v>
      </c>
      <c r="N93" s="16"/>
    </row>
    <row r="94" spans="1:14" ht="15" customHeight="1" x14ac:dyDescent="0.2">
      <c r="A94" s="98"/>
      <c r="B94" s="104"/>
      <c r="C94" s="110"/>
      <c r="D94" s="35" t="s">
        <v>7</v>
      </c>
      <c r="E94" s="28">
        <v>903</v>
      </c>
      <c r="F94" s="29" t="s">
        <v>31</v>
      </c>
      <c r="G94" s="28">
        <v>4</v>
      </c>
      <c r="H94" s="44" t="s">
        <v>41</v>
      </c>
      <c r="I94" s="43">
        <v>81120</v>
      </c>
      <c r="J94" s="17">
        <f t="shared" si="21"/>
        <v>0</v>
      </c>
      <c r="K94" s="11">
        <v>0</v>
      </c>
      <c r="L94" s="11">
        <v>0</v>
      </c>
      <c r="M94" s="12">
        <v>0</v>
      </c>
      <c r="N94" s="16"/>
    </row>
    <row r="95" spans="1:14" ht="15" customHeight="1" x14ac:dyDescent="0.2">
      <c r="A95" s="99"/>
      <c r="B95" s="165"/>
      <c r="C95" s="110"/>
      <c r="D95" s="36" t="s">
        <v>8</v>
      </c>
      <c r="E95" s="28">
        <v>903</v>
      </c>
      <c r="F95" s="29" t="s">
        <v>31</v>
      </c>
      <c r="G95" s="28">
        <v>4</v>
      </c>
      <c r="H95" s="44" t="s">
        <v>41</v>
      </c>
      <c r="I95" s="43">
        <v>81120</v>
      </c>
      <c r="J95" s="1">
        <f t="shared" si="21"/>
        <v>73123.200000000012</v>
      </c>
      <c r="K95" s="14">
        <f>SUM(K91:K94)</f>
        <v>24374.400000000001</v>
      </c>
      <c r="L95" s="14">
        <f t="shared" ref="L95:M95" si="22">SUM(L91:L94)</f>
        <v>24374.400000000001</v>
      </c>
      <c r="M95" s="14">
        <f t="shared" si="22"/>
        <v>24374.400000000001</v>
      </c>
      <c r="N95" s="16"/>
    </row>
    <row r="96" spans="1:14" ht="15" customHeight="1" x14ac:dyDescent="0.2">
      <c r="A96" s="97">
        <v>17</v>
      </c>
      <c r="B96" s="154" t="s">
        <v>14</v>
      </c>
      <c r="C96" s="110" t="s">
        <v>74</v>
      </c>
      <c r="D96" s="27" t="s">
        <v>38</v>
      </c>
      <c r="E96" s="28">
        <v>903</v>
      </c>
      <c r="F96" s="29" t="s">
        <v>31</v>
      </c>
      <c r="G96" s="28">
        <v>4</v>
      </c>
      <c r="H96" s="44" t="s">
        <v>31</v>
      </c>
      <c r="I96" s="39">
        <v>80320</v>
      </c>
      <c r="J96" s="17">
        <f t="shared" si="19"/>
        <v>0</v>
      </c>
      <c r="K96" s="11">
        <v>0</v>
      </c>
      <c r="L96" s="11">
        <v>0</v>
      </c>
      <c r="M96" s="12">
        <v>0</v>
      </c>
      <c r="N96" s="16"/>
    </row>
    <row r="97" spans="1:14" ht="14.45" customHeight="1" x14ac:dyDescent="0.2">
      <c r="A97" s="98"/>
      <c r="B97" s="155"/>
      <c r="C97" s="110"/>
      <c r="D97" s="35" t="s">
        <v>5</v>
      </c>
      <c r="E97" s="28">
        <v>903</v>
      </c>
      <c r="F97" s="29" t="s">
        <v>31</v>
      </c>
      <c r="G97" s="28">
        <v>4</v>
      </c>
      <c r="H97" s="44" t="s">
        <v>31</v>
      </c>
      <c r="I97" s="39">
        <v>80320</v>
      </c>
      <c r="J97" s="17">
        <f t="shared" si="19"/>
        <v>0</v>
      </c>
      <c r="K97" s="11">
        <v>0</v>
      </c>
      <c r="L97" s="11">
        <v>0</v>
      </c>
      <c r="M97" s="12">
        <v>0</v>
      </c>
      <c r="N97" s="10"/>
    </row>
    <row r="98" spans="1:14" ht="14.45" customHeight="1" x14ac:dyDescent="0.2">
      <c r="A98" s="98"/>
      <c r="B98" s="155"/>
      <c r="C98" s="110"/>
      <c r="D98" s="35" t="s">
        <v>6</v>
      </c>
      <c r="E98" s="28">
        <v>903</v>
      </c>
      <c r="F98" s="29" t="s">
        <v>31</v>
      </c>
      <c r="G98" s="28">
        <v>4</v>
      </c>
      <c r="H98" s="44" t="s">
        <v>31</v>
      </c>
      <c r="I98" s="39">
        <v>80320</v>
      </c>
      <c r="J98" s="17">
        <f t="shared" si="19"/>
        <v>45959802.140000001</v>
      </c>
      <c r="K98" s="11">
        <v>14225722.140000001</v>
      </c>
      <c r="L98" s="11">
        <v>15867040</v>
      </c>
      <c r="M98" s="11">
        <v>15867040</v>
      </c>
      <c r="N98" s="10"/>
    </row>
    <row r="99" spans="1:14" ht="14.45" customHeight="1" x14ac:dyDescent="0.2">
      <c r="A99" s="98"/>
      <c r="B99" s="155"/>
      <c r="C99" s="110"/>
      <c r="D99" s="35" t="s">
        <v>7</v>
      </c>
      <c r="E99" s="28">
        <v>903</v>
      </c>
      <c r="F99" s="29" t="s">
        <v>31</v>
      </c>
      <c r="G99" s="28">
        <v>4</v>
      </c>
      <c r="H99" s="44" t="s">
        <v>31</v>
      </c>
      <c r="I99" s="39">
        <v>80320</v>
      </c>
      <c r="J99" s="17">
        <f t="shared" si="19"/>
        <v>0</v>
      </c>
      <c r="K99" s="11">
        <v>0</v>
      </c>
      <c r="L99" s="11">
        <v>0</v>
      </c>
      <c r="M99" s="12">
        <v>0</v>
      </c>
      <c r="N99" s="10"/>
    </row>
    <row r="100" spans="1:14" ht="19.5" customHeight="1" x14ac:dyDescent="0.2">
      <c r="A100" s="99"/>
      <c r="B100" s="156"/>
      <c r="C100" s="110"/>
      <c r="D100" s="65" t="s">
        <v>8</v>
      </c>
      <c r="E100" s="28">
        <v>903</v>
      </c>
      <c r="F100" s="29" t="s">
        <v>31</v>
      </c>
      <c r="G100" s="28">
        <v>4</v>
      </c>
      <c r="H100" s="29" t="s">
        <v>31</v>
      </c>
      <c r="I100" s="39">
        <v>80320</v>
      </c>
      <c r="J100" s="1">
        <f t="shared" si="19"/>
        <v>45959802.140000001</v>
      </c>
      <c r="K100" s="14">
        <f t="shared" ref="K100:M100" si="23">SUM(K97:K99)</f>
        <v>14225722.140000001</v>
      </c>
      <c r="L100" s="14">
        <f t="shared" si="23"/>
        <v>15867040</v>
      </c>
      <c r="M100" s="19">
        <f t="shared" si="23"/>
        <v>15867040</v>
      </c>
      <c r="N100" s="16" t="s">
        <v>67</v>
      </c>
    </row>
    <row r="101" spans="1:14" ht="14.45" customHeight="1" x14ac:dyDescent="0.2">
      <c r="A101" s="97">
        <v>18</v>
      </c>
      <c r="B101" s="133" t="s">
        <v>61</v>
      </c>
      <c r="C101" s="110" t="s">
        <v>74</v>
      </c>
      <c r="D101" s="27" t="s">
        <v>38</v>
      </c>
      <c r="E101" s="28">
        <v>903</v>
      </c>
      <c r="F101" s="29" t="s">
        <v>31</v>
      </c>
      <c r="G101" s="28">
        <v>4</v>
      </c>
      <c r="H101" s="29" t="s">
        <v>31</v>
      </c>
      <c r="I101" s="43">
        <v>82610</v>
      </c>
      <c r="J101" s="17">
        <f t="shared" si="19"/>
        <v>0</v>
      </c>
      <c r="K101" s="11">
        <v>0</v>
      </c>
      <c r="L101" s="11">
        <v>0</v>
      </c>
      <c r="M101" s="12">
        <v>0</v>
      </c>
      <c r="N101" s="16"/>
    </row>
    <row r="102" spans="1:14" ht="14.45" customHeight="1" x14ac:dyDescent="0.2">
      <c r="A102" s="98"/>
      <c r="B102" s="104"/>
      <c r="C102" s="110"/>
      <c r="D102" s="35" t="s">
        <v>5</v>
      </c>
      <c r="E102" s="28">
        <v>903</v>
      </c>
      <c r="F102" s="29" t="s">
        <v>31</v>
      </c>
      <c r="G102" s="28">
        <v>4</v>
      </c>
      <c r="H102" s="29" t="s">
        <v>31</v>
      </c>
      <c r="I102" s="43">
        <v>82610</v>
      </c>
      <c r="J102" s="17">
        <f t="shared" si="19"/>
        <v>0</v>
      </c>
      <c r="K102" s="11">
        <v>0</v>
      </c>
      <c r="L102" s="11">
        <v>0</v>
      </c>
      <c r="M102" s="12">
        <v>0</v>
      </c>
      <c r="N102" s="16"/>
    </row>
    <row r="103" spans="1:14" ht="14.45" customHeight="1" x14ac:dyDescent="0.2">
      <c r="A103" s="98"/>
      <c r="B103" s="104"/>
      <c r="C103" s="110"/>
      <c r="D103" s="35" t="s">
        <v>6</v>
      </c>
      <c r="E103" s="28">
        <v>903</v>
      </c>
      <c r="F103" s="29" t="s">
        <v>31</v>
      </c>
      <c r="G103" s="28">
        <v>4</v>
      </c>
      <c r="H103" s="29" t="s">
        <v>31</v>
      </c>
      <c r="I103" s="43">
        <v>82610</v>
      </c>
      <c r="J103" s="17">
        <f t="shared" si="19"/>
        <v>15711240</v>
      </c>
      <c r="K103" s="11">
        <v>6373240</v>
      </c>
      <c r="L103" s="11">
        <v>4669000</v>
      </c>
      <c r="M103" s="11">
        <v>4669000</v>
      </c>
      <c r="N103" s="16"/>
    </row>
    <row r="104" spans="1:14" ht="14.45" customHeight="1" x14ac:dyDescent="0.2">
      <c r="A104" s="98"/>
      <c r="B104" s="104"/>
      <c r="C104" s="110"/>
      <c r="D104" s="35" t="s">
        <v>7</v>
      </c>
      <c r="E104" s="28">
        <v>903</v>
      </c>
      <c r="F104" s="29" t="s">
        <v>31</v>
      </c>
      <c r="G104" s="28">
        <v>4</v>
      </c>
      <c r="H104" s="29" t="s">
        <v>31</v>
      </c>
      <c r="I104" s="43">
        <v>82610</v>
      </c>
      <c r="J104" s="17">
        <f t="shared" si="19"/>
        <v>0</v>
      </c>
      <c r="K104" s="11">
        <v>0</v>
      </c>
      <c r="L104" s="11">
        <v>0</v>
      </c>
      <c r="M104" s="12">
        <v>0</v>
      </c>
      <c r="N104" s="16"/>
    </row>
    <row r="105" spans="1:14" ht="18.75" customHeight="1" x14ac:dyDescent="0.2">
      <c r="A105" s="99"/>
      <c r="B105" s="105"/>
      <c r="C105" s="110"/>
      <c r="D105" s="77" t="s">
        <v>8</v>
      </c>
      <c r="E105" s="28">
        <v>903</v>
      </c>
      <c r="F105" s="29" t="s">
        <v>31</v>
      </c>
      <c r="G105" s="28">
        <v>4</v>
      </c>
      <c r="H105" s="29" t="s">
        <v>31</v>
      </c>
      <c r="I105" s="43">
        <v>82610</v>
      </c>
      <c r="J105" s="1">
        <f t="shared" si="19"/>
        <v>15711240</v>
      </c>
      <c r="K105" s="14">
        <f>SUM(K101:K104)</f>
        <v>6373240</v>
      </c>
      <c r="L105" s="14">
        <f t="shared" ref="L105:M105" si="24">SUM(L101:L104)</f>
        <v>4669000</v>
      </c>
      <c r="M105" s="14">
        <f t="shared" si="24"/>
        <v>4669000</v>
      </c>
      <c r="N105" s="16"/>
    </row>
    <row r="106" spans="1:14" ht="14.45" customHeight="1" x14ac:dyDescent="0.2">
      <c r="A106" s="97">
        <v>19</v>
      </c>
      <c r="B106" s="132" t="s">
        <v>96</v>
      </c>
      <c r="C106" s="110" t="s">
        <v>74</v>
      </c>
      <c r="D106" s="27" t="s">
        <v>38</v>
      </c>
      <c r="E106" s="28">
        <v>903</v>
      </c>
      <c r="F106" s="29" t="s">
        <v>31</v>
      </c>
      <c r="G106" s="28">
        <v>0</v>
      </c>
      <c r="H106" s="29" t="s">
        <v>46</v>
      </c>
      <c r="I106" s="39">
        <v>82510</v>
      </c>
      <c r="J106" s="17">
        <f t="shared" si="19"/>
        <v>0</v>
      </c>
      <c r="K106" s="11">
        <v>0</v>
      </c>
      <c r="L106" s="11">
        <v>0</v>
      </c>
      <c r="M106" s="12">
        <v>0</v>
      </c>
      <c r="N106" s="16"/>
    </row>
    <row r="107" spans="1:14" ht="14.45" customHeight="1" x14ac:dyDescent="0.2">
      <c r="A107" s="98"/>
      <c r="B107" s="132"/>
      <c r="C107" s="110"/>
      <c r="D107" s="35" t="s">
        <v>5</v>
      </c>
      <c r="E107" s="28">
        <v>903</v>
      </c>
      <c r="F107" s="29" t="s">
        <v>31</v>
      </c>
      <c r="G107" s="28">
        <v>0</v>
      </c>
      <c r="H107" s="29" t="s">
        <v>46</v>
      </c>
      <c r="I107" s="39">
        <v>82510</v>
      </c>
      <c r="J107" s="17">
        <f t="shared" si="19"/>
        <v>0</v>
      </c>
      <c r="K107" s="11">
        <v>0</v>
      </c>
      <c r="L107" s="11">
        <v>0</v>
      </c>
      <c r="M107" s="12">
        <v>0</v>
      </c>
      <c r="N107" s="10"/>
    </row>
    <row r="108" spans="1:14" ht="14.45" customHeight="1" x14ac:dyDescent="0.2">
      <c r="A108" s="98"/>
      <c r="B108" s="132"/>
      <c r="C108" s="110"/>
      <c r="D108" s="35" t="s">
        <v>6</v>
      </c>
      <c r="E108" s="28">
        <v>903</v>
      </c>
      <c r="F108" s="29" t="s">
        <v>31</v>
      </c>
      <c r="G108" s="28">
        <v>0</v>
      </c>
      <c r="H108" s="29" t="s">
        <v>46</v>
      </c>
      <c r="I108" s="39">
        <v>82510</v>
      </c>
      <c r="J108" s="17">
        <f t="shared" si="19"/>
        <v>120000</v>
      </c>
      <c r="K108" s="11">
        <v>40000</v>
      </c>
      <c r="L108" s="11">
        <v>40000</v>
      </c>
      <c r="M108" s="11">
        <v>40000</v>
      </c>
      <c r="N108" s="10"/>
    </row>
    <row r="109" spans="1:14" ht="14.45" customHeight="1" x14ac:dyDescent="0.2">
      <c r="A109" s="98"/>
      <c r="B109" s="132"/>
      <c r="C109" s="110"/>
      <c r="D109" s="35" t="s">
        <v>7</v>
      </c>
      <c r="E109" s="28">
        <v>903</v>
      </c>
      <c r="F109" s="29" t="s">
        <v>31</v>
      </c>
      <c r="G109" s="28">
        <v>0</v>
      </c>
      <c r="H109" s="29" t="s">
        <v>46</v>
      </c>
      <c r="I109" s="39">
        <v>82510</v>
      </c>
      <c r="J109" s="17">
        <f t="shared" si="19"/>
        <v>0</v>
      </c>
      <c r="K109" s="11">
        <v>0</v>
      </c>
      <c r="L109" s="11">
        <v>0</v>
      </c>
      <c r="M109" s="12">
        <v>0</v>
      </c>
      <c r="N109" s="10"/>
    </row>
    <row r="110" spans="1:14" ht="19.5" customHeight="1" x14ac:dyDescent="0.2">
      <c r="A110" s="99"/>
      <c r="B110" s="132"/>
      <c r="C110" s="110"/>
      <c r="D110" s="36" t="s">
        <v>8</v>
      </c>
      <c r="E110" s="28">
        <v>903</v>
      </c>
      <c r="F110" s="29" t="s">
        <v>31</v>
      </c>
      <c r="G110" s="28">
        <v>0</v>
      </c>
      <c r="H110" s="29" t="s">
        <v>46</v>
      </c>
      <c r="I110" s="39">
        <v>82510</v>
      </c>
      <c r="J110" s="1">
        <f t="shared" si="19"/>
        <v>120000</v>
      </c>
      <c r="K110" s="14">
        <f t="shared" ref="K110:M110" si="25">SUM(K107:K109)</f>
        <v>40000</v>
      </c>
      <c r="L110" s="14">
        <f t="shared" si="25"/>
        <v>40000</v>
      </c>
      <c r="M110" s="19">
        <f t="shared" si="25"/>
        <v>40000</v>
      </c>
      <c r="N110" s="16"/>
    </row>
    <row r="111" spans="1:14" ht="14.45" customHeight="1" x14ac:dyDescent="0.2">
      <c r="A111" s="97">
        <v>20</v>
      </c>
      <c r="B111" s="100" t="s">
        <v>57</v>
      </c>
      <c r="C111" s="110" t="s">
        <v>74</v>
      </c>
      <c r="D111" s="38" t="s">
        <v>38</v>
      </c>
      <c r="E111" s="28">
        <v>903</v>
      </c>
      <c r="F111" s="29" t="s">
        <v>31</v>
      </c>
      <c r="G111" s="28">
        <v>4</v>
      </c>
      <c r="H111" s="39">
        <v>10</v>
      </c>
      <c r="I111" s="39">
        <v>82520</v>
      </c>
      <c r="J111" s="17">
        <f t="shared" si="19"/>
        <v>0</v>
      </c>
      <c r="K111" s="11">
        <v>0</v>
      </c>
      <c r="L111" s="11">
        <v>0</v>
      </c>
      <c r="M111" s="12">
        <v>0</v>
      </c>
      <c r="N111" s="16"/>
    </row>
    <row r="112" spans="1:14" ht="14.45" customHeight="1" x14ac:dyDescent="0.2">
      <c r="A112" s="98"/>
      <c r="B112" s="101"/>
      <c r="C112" s="110"/>
      <c r="D112" s="40" t="s">
        <v>5</v>
      </c>
      <c r="E112" s="28">
        <v>903</v>
      </c>
      <c r="F112" s="29" t="s">
        <v>31</v>
      </c>
      <c r="G112" s="28">
        <v>4</v>
      </c>
      <c r="H112" s="39">
        <v>10</v>
      </c>
      <c r="I112" s="39">
        <v>82520</v>
      </c>
      <c r="J112" s="17">
        <f t="shared" si="19"/>
        <v>0</v>
      </c>
      <c r="K112" s="11">
        <v>0</v>
      </c>
      <c r="L112" s="11">
        <v>0</v>
      </c>
      <c r="M112" s="12">
        <v>0</v>
      </c>
      <c r="N112" s="16"/>
    </row>
    <row r="113" spans="1:14" ht="14.45" customHeight="1" x14ac:dyDescent="0.2">
      <c r="A113" s="98"/>
      <c r="B113" s="101"/>
      <c r="C113" s="110"/>
      <c r="D113" s="40" t="s">
        <v>6</v>
      </c>
      <c r="E113" s="28">
        <v>903</v>
      </c>
      <c r="F113" s="29" t="s">
        <v>31</v>
      </c>
      <c r="G113" s="28">
        <v>4</v>
      </c>
      <c r="H113" s="39">
        <v>10</v>
      </c>
      <c r="I113" s="39">
        <v>82520</v>
      </c>
      <c r="J113" s="17">
        <f t="shared" si="19"/>
        <v>737700</v>
      </c>
      <c r="K113" s="11">
        <v>331500</v>
      </c>
      <c r="L113" s="11">
        <v>203100</v>
      </c>
      <c r="M113" s="11">
        <v>203100</v>
      </c>
      <c r="N113" s="16"/>
    </row>
    <row r="114" spans="1:14" ht="14.45" customHeight="1" x14ac:dyDescent="0.2">
      <c r="A114" s="98"/>
      <c r="B114" s="101"/>
      <c r="C114" s="110"/>
      <c r="D114" s="40" t="s">
        <v>7</v>
      </c>
      <c r="E114" s="28">
        <v>903</v>
      </c>
      <c r="F114" s="29" t="s">
        <v>31</v>
      </c>
      <c r="G114" s="28">
        <v>4</v>
      </c>
      <c r="H114" s="39">
        <v>10</v>
      </c>
      <c r="I114" s="39">
        <v>82520</v>
      </c>
      <c r="J114" s="17">
        <f t="shared" si="19"/>
        <v>0</v>
      </c>
      <c r="K114" s="11">
        <v>0</v>
      </c>
      <c r="L114" s="11">
        <v>0</v>
      </c>
      <c r="M114" s="12">
        <v>0</v>
      </c>
      <c r="N114" s="16"/>
    </row>
    <row r="115" spans="1:14" ht="18.75" customHeight="1" x14ac:dyDescent="0.2">
      <c r="A115" s="99"/>
      <c r="B115" s="102"/>
      <c r="C115" s="110"/>
      <c r="D115" s="52" t="s">
        <v>8</v>
      </c>
      <c r="E115" s="28">
        <v>903</v>
      </c>
      <c r="F115" s="29" t="s">
        <v>31</v>
      </c>
      <c r="G115" s="28">
        <v>4</v>
      </c>
      <c r="H115" s="39">
        <v>10</v>
      </c>
      <c r="I115" s="39">
        <v>82520</v>
      </c>
      <c r="J115" s="17">
        <f t="shared" si="19"/>
        <v>737700</v>
      </c>
      <c r="K115" s="14">
        <f>SUM(K111:K114)</f>
        <v>331500</v>
      </c>
      <c r="L115" s="14">
        <f t="shared" ref="L115:M115" si="26">SUM(L111:L114)</f>
        <v>203100</v>
      </c>
      <c r="M115" s="14">
        <f t="shared" si="26"/>
        <v>203100</v>
      </c>
      <c r="N115" s="16" t="s">
        <v>68</v>
      </c>
    </row>
    <row r="116" spans="1:14" ht="14.45" customHeight="1" x14ac:dyDescent="0.2">
      <c r="A116" s="97">
        <v>21</v>
      </c>
      <c r="B116" s="132" t="s">
        <v>17</v>
      </c>
      <c r="C116" s="110" t="s">
        <v>74</v>
      </c>
      <c r="D116" s="27" t="s">
        <v>38</v>
      </c>
      <c r="E116" s="28">
        <v>903</v>
      </c>
      <c r="F116" s="29" t="s">
        <v>31</v>
      </c>
      <c r="G116" s="28">
        <v>4</v>
      </c>
      <c r="H116" s="39">
        <v>13</v>
      </c>
      <c r="I116" s="39">
        <v>82300</v>
      </c>
      <c r="J116" s="17">
        <f t="shared" si="19"/>
        <v>0</v>
      </c>
      <c r="K116" s="11">
        <v>0</v>
      </c>
      <c r="L116" s="11">
        <v>0</v>
      </c>
      <c r="M116" s="12">
        <v>0</v>
      </c>
      <c r="N116" s="16"/>
    </row>
    <row r="117" spans="1:14" ht="14.45" customHeight="1" x14ac:dyDescent="0.2">
      <c r="A117" s="98"/>
      <c r="B117" s="132"/>
      <c r="C117" s="110"/>
      <c r="D117" s="35" t="s">
        <v>5</v>
      </c>
      <c r="E117" s="28">
        <v>903</v>
      </c>
      <c r="F117" s="29" t="s">
        <v>31</v>
      </c>
      <c r="G117" s="28">
        <v>4</v>
      </c>
      <c r="H117" s="39">
        <v>13</v>
      </c>
      <c r="I117" s="39">
        <v>82300</v>
      </c>
      <c r="J117" s="17">
        <f t="shared" si="19"/>
        <v>0</v>
      </c>
      <c r="K117" s="11">
        <v>0</v>
      </c>
      <c r="L117" s="11">
        <v>0</v>
      </c>
      <c r="M117" s="12">
        <v>0</v>
      </c>
      <c r="N117" s="10"/>
    </row>
    <row r="118" spans="1:14" ht="14.45" customHeight="1" x14ac:dyDescent="0.2">
      <c r="A118" s="98"/>
      <c r="B118" s="132"/>
      <c r="C118" s="110"/>
      <c r="D118" s="35" t="s">
        <v>6</v>
      </c>
      <c r="E118" s="28">
        <v>903</v>
      </c>
      <c r="F118" s="29" t="s">
        <v>31</v>
      </c>
      <c r="G118" s="28">
        <v>4</v>
      </c>
      <c r="H118" s="39">
        <v>13</v>
      </c>
      <c r="I118" s="39">
        <v>82300</v>
      </c>
      <c r="J118" s="17">
        <f t="shared" si="19"/>
        <v>10000</v>
      </c>
      <c r="K118" s="11">
        <v>10000</v>
      </c>
      <c r="L118" s="11">
        <v>0</v>
      </c>
      <c r="M118" s="11">
        <v>0</v>
      </c>
      <c r="N118" s="10"/>
    </row>
    <row r="119" spans="1:14" ht="14.45" customHeight="1" x14ac:dyDescent="0.2">
      <c r="A119" s="98"/>
      <c r="B119" s="132"/>
      <c r="C119" s="110"/>
      <c r="D119" s="35" t="s">
        <v>7</v>
      </c>
      <c r="E119" s="28">
        <v>903</v>
      </c>
      <c r="F119" s="29" t="s">
        <v>31</v>
      </c>
      <c r="G119" s="28">
        <v>4</v>
      </c>
      <c r="H119" s="39">
        <v>13</v>
      </c>
      <c r="I119" s="39">
        <v>82300</v>
      </c>
      <c r="J119" s="17">
        <f t="shared" si="19"/>
        <v>0</v>
      </c>
      <c r="K119" s="11">
        <v>0</v>
      </c>
      <c r="L119" s="11">
        <v>0</v>
      </c>
      <c r="M119" s="12">
        <v>0</v>
      </c>
      <c r="N119" s="10"/>
    </row>
    <row r="120" spans="1:14" ht="18" customHeight="1" x14ac:dyDescent="0.2">
      <c r="A120" s="99"/>
      <c r="B120" s="132"/>
      <c r="C120" s="110"/>
      <c r="D120" s="36" t="s">
        <v>8</v>
      </c>
      <c r="E120" s="28">
        <v>903</v>
      </c>
      <c r="F120" s="29" t="s">
        <v>31</v>
      </c>
      <c r="G120" s="28">
        <v>4</v>
      </c>
      <c r="H120" s="39">
        <v>13</v>
      </c>
      <c r="I120" s="39">
        <v>82300</v>
      </c>
      <c r="J120" s="1">
        <f t="shared" si="19"/>
        <v>10000</v>
      </c>
      <c r="K120" s="14">
        <f t="shared" ref="K120:M120" si="27">SUM(K117:K119)</f>
        <v>10000</v>
      </c>
      <c r="L120" s="14">
        <f t="shared" si="27"/>
        <v>0</v>
      </c>
      <c r="M120" s="19">
        <f t="shared" si="27"/>
        <v>0</v>
      </c>
      <c r="N120" s="16"/>
    </row>
    <row r="121" spans="1:14" ht="14.45" customHeight="1" x14ac:dyDescent="0.2">
      <c r="A121" s="169">
        <v>22</v>
      </c>
      <c r="B121" s="172" t="s">
        <v>9</v>
      </c>
      <c r="C121" s="110" t="s">
        <v>74</v>
      </c>
      <c r="D121" s="27" t="s">
        <v>38</v>
      </c>
      <c r="E121" s="28">
        <v>903</v>
      </c>
      <c r="F121" s="29" t="s">
        <v>31</v>
      </c>
      <c r="G121" s="28">
        <v>4</v>
      </c>
      <c r="H121" s="44" t="s">
        <v>48</v>
      </c>
      <c r="I121" s="39">
        <v>80040</v>
      </c>
      <c r="J121" s="17">
        <f t="shared" si="19"/>
        <v>0</v>
      </c>
      <c r="K121" s="11">
        <v>0</v>
      </c>
      <c r="L121" s="11">
        <v>0</v>
      </c>
      <c r="M121" s="12">
        <v>0</v>
      </c>
      <c r="N121" s="16"/>
    </row>
    <row r="122" spans="1:14" ht="15.75" customHeight="1" x14ac:dyDescent="0.2">
      <c r="A122" s="170"/>
      <c r="B122" s="172"/>
      <c r="C122" s="110"/>
      <c r="D122" s="35" t="s">
        <v>5</v>
      </c>
      <c r="E122" s="28">
        <v>903</v>
      </c>
      <c r="F122" s="29" t="s">
        <v>31</v>
      </c>
      <c r="G122" s="28">
        <v>4</v>
      </c>
      <c r="H122" s="44" t="s">
        <v>48</v>
      </c>
      <c r="I122" s="39">
        <v>80040</v>
      </c>
      <c r="J122" s="17">
        <f t="shared" si="19"/>
        <v>0</v>
      </c>
      <c r="K122" s="11">
        <v>0</v>
      </c>
      <c r="L122" s="11">
        <v>0</v>
      </c>
      <c r="M122" s="12">
        <v>0</v>
      </c>
      <c r="N122" s="10"/>
    </row>
    <row r="123" spans="1:14" ht="14.25" customHeight="1" x14ac:dyDescent="0.2">
      <c r="A123" s="170"/>
      <c r="B123" s="172"/>
      <c r="C123" s="110"/>
      <c r="D123" s="35" t="s">
        <v>10</v>
      </c>
      <c r="E123" s="28">
        <v>903</v>
      </c>
      <c r="F123" s="29" t="s">
        <v>31</v>
      </c>
      <c r="G123" s="28">
        <v>4</v>
      </c>
      <c r="H123" s="44" t="s">
        <v>48</v>
      </c>
      <c r="I123" s="39">
        <v>80040</v>
      </c>
      <c r="J123" s="17">
        <f t="shared" si="19"/>
        <v>10337032</v>
      </c>
      <c r="K123" s="11">
        <v>2620890</v>
      </c>
      <c r="L123" s="11">
        <v>3858071</v>
      </c>
      <c r="M123" s="11">
        <v>3858071</v>
      </c>
      <c r="N123" s="10"/>
    </row>
    <row r="124" spans="1:14" ht="15" customHeight="1" x14ac:dyDescent="0.2">
      <c r="A124" s="170"/>
      <c r="B124" s="172"/>
      <c r="C124" s="110"/>
      <c r="D124" s="35" t="s">
        <v>7</v>
      </c>
      <c r="E124" s="28">
        <v>903</v>
      </c>
      <c r="F124" s="29" t="s">
        <v>31</v>
      </c>
      <c r="G124" s="28">
        <v>4</v>
      </c>
      <c r="H124" s="44" t="s">
        <v>48</v>
      </c>
      <c r="I124" s="39">
        <v>80040</v>
      </c>
      <c r="J124" s="17">
        <f t="shared" si="19"/>
        <v>0</v>
      </c>
      <c r="K124" s="11">
        <v>0</v>
      </c>
      <c r="L124" s="11">
        <v>0</v>
      </c>
      <c r="M124" s="12">
        <v>0</v>
      </c>
      <c r="N124" s="10"/>
    </row>
    <row r="125" spans="1:14" ht="18.75" customHeight="1" x14ac:dyDescent="0.2">
      <c r="A125" s="171"/>
      <c r="B125" s="173"/>
      <c r="C125" s="110"/>
      <c r="D125" s="36" t="s">
        <v>8</v>
      </c>
      <c r="E125" s="28">
        <v>903</v>
      </c>
      <c r="F125" s="29" t="s">
        <v>31</v>
      </c>
      <c r="G125" s="28">
        <v>4</v>
      </c>
      <c r="H125" s="44" t="s">
        <v>48</v>
      </c>
      <c r="I125" s="39">
        <v>80040</v>
      </c>
      <c r="J125" s="1">
        <f t="shared" si="19"/>
        <v>10337032</v>
      </c>
      <c r="K125" s="14">
        <f>SUM(K123:K124)</f>
        <v>2620890</v>
      </c>
      <c r="L125" s="14">
        <f t="shared" ref="L125:M125" si="28">SUM(L123:L124)</f>
        <v>3858071</v>
      </c>
      <c r="M125" s="19">
        <f t="shared" si="28"/>
        <v>3858071</v>
      </c>
      <c r="N125" s="16"/>
    </row>
    <row r="126" spans="1:14" ht="14.45" customHeight="1" x14ac:dyDescent="0.2">
      <c r="A126" s="166">
        <v>23</v>
      </c>
      <c r="B126" s="174" t="s">
        <v>20</v>
      </c>
      <c r="C126" s="110" t="s">
        <v>74</v>
      </c>
      <c r="D126" s="27" t="s">
        <v>38</v>
      </c>
      <c r="E126" s="28">
        <v>903</v>
      </c>
      <c r="F126" s="29" t="s">
        <v>31</v>
      </c>
      <c r="G126" s="28">
        <v>4</v>
      </c>
      <c r="H126" s="44" t="s">
        <v>73</v>
      </c>
      <c r="I126" s="39">
        <v>80720</v>
      </c>
      <c r="J126" s="17">
        <f t="shared" si="19"/>
        <v>0</v>
      </c>
      <c r="K126" s="14">
        <v>0</v>
      </c>
      <c r="L126" s="14">
        <v>0</v>
      </c>
      <c r="M126" s="19">
        <v>0</v>
      </c>
      <c r="N126" s="16"/>
    </row>
    <row r="127" spans="1:14" ht="17.25" customHeight="1" x14ac:dyDescent="0.2">
      <c r="A127" s="167"/>
      <c r="B127" s="172"/>
      <c r="C127" s="110"/>
      <c r="D127" s="35" t="s">
        <v>5</v>
      </c>
      <c r="E127" s="28">
        <v>903</v>
      </c>
      <c r="F127" s="29" t="s">
        <v>31</v>
      </c>
      <c r="G127" s="28">
        <v>4</v>
      </c>
      <c r="H127" s="44" t="s">
        <v>73</v>
      </c>
      <c r="I127" s="39">
        <v>80720</v>
      </c>
      <c r="J127" s="17">
        <f t="shared" si="19"/>
        <v>0</v>
      </c>
      <c r="K127" s="11">
        <v>0</v>
      </c>
      <c r="L127" s="11">
        <v>0</v>
      </c>
      <c r="M127" s="12">
        <v>0</v>
      </c>
      <c r="N127" s="10"/>
    </row>
    <row r="128" spans="1:14" ht="21" customHeight="1" x14ac:dyDescent="0.2">
      <c r="A128" s="167"/>
      <c r="B128" s="172"/>
      <c r="C128" s="110"/>
      <c r="D128" s="35" t="s">
        <v>10</v>
      </c>
      <c r="E128" s="28">
        <v>903</v>
      </c>
      <c r="F128" s="29" t="s">
        <v>31</v>
      </c>
      <c r="G128" s="28">
        <v>4</v>
      </c>
      <c r="H128" s="44" t="s">
        <v>73</v>
      </c>
      <c r="I128" s="39">
        <v>80720</v>
      </c>
      <c r="J128" s="17">
        <f t="shared" si="19"/>
        <v>56020471.240000002</v>
      </c>
      <c r="K128" s="11">
        <v>19903561</v>
      </c>
      <c r="L128" s="11">
        <v>18060863.449999999</v>
      </c>
      <c r="M128" s="11">
        <v>18056046.789999999</v>
      </c>
      <c r="N128" s="10"/>
    </row>
    <row r="129" spans="1:14" ht="14.25" customHeight="1" x14ac:dyDescent="0.2">
      <c r="A129" s="167"/>
      <c r="B129" s="172"/>
      <c r="C129" s="110"/>
      <c r="D129" s="35" t="s">
        <v>7</v>
      </c>
      <c r="E129" s="28">
        <v>903</v>
      </c>
      <c r="F129" s="29" t="s">
        <v>31</v>
      </c>
      <c r="G129" s="28">
        <v>4</v>
      </c>
      <c r="H129" s="44" t="s">
        <v>73</v>
      </c>
      <c r="I129" s="39">
        <v>80720</v>
      </c>
      <c r="J129" s="17">
        <f t="shared" si="19"/>
        <v>0</v>
      </c>
      <c r="K129" s="11">
        <v>0</v>
      </c>
      <c r="L129" s="11">
        <v>0</v>
      </c>
      <c r="M129" s="12">
        <v>0</v>
      </c>
      <c r="N129" s="10"/>
    </row>
    <row r="130" spans="1:14" ht="14.45" customHeight="1" x14ac:dyDescent="0.2">
      <c r="A130" s="168"/>
      <c r="B130" s="173"/>
      <c r="C130" s="110"/>
      <c r="D130" s="36" t="s">
        <v>8</v>
      </c>
      <c r="E130" s="28">
        <v>903</v>
      </c>
      <c r="F130" s="29" t="s">
        <v>31</v>
      </c>
      <c r="G130" s="28">
        <v>4</v>
      </c>
      <c r="H130" s="44" t="s">
        <v>73</v>
      </c>
      <c r="I130" s="39">
        <v>80720</v>
      </c>
      <c r="J130" s="1">
        <f t="shared" si="19"/>
        <v>56020471.240000002</v>
      </c>
      <c r="K130" s="14">
        <f>SUM(K127:K129)</f>
        <v>19903561</v>
      </c>
      <c r="L130" s="14">
        <f t="shared" ref="L130:M130" si="29">SUM(L127:L129)</f>
        <v>18060863.449999999</v>
      </c>
      <c r="M130" s="19">
        <f t="shared" si="29"/>
        <v>18056046.789999999</v>
      </c>
      <c r="N130" s="16"/>
    </row>
    <row r="131" spans="1:14" ht="14.45" customHeight="1" x14ac:dyDescent="0.2">
      <c r="A131" s="166">
        <v>24</v>
      </c>
      <c r="B131" s="174" t="s">
        <v>47</v>
      </c>
      <c r="C131" s="110" t="s">
        <v>74</v>
      </c>
      <c r="D131" s="27" t="s">
        <v>38</v>
      </c>
      <c r="E131" s="28">
        <v>903</v>
      </c>
      <c r="F131" s="29" t="s">
        <v>31</v>
      </c>
      <c r="G131" s="28">
        <v>4</v>
      </c>
      <c r="H131" s="44" t="s">
        <v>45</v>
      </c>
      <c r="I131" s="39" t="s">
        <v>49</v>
      </c>
      <c r="J131" s="17">
        <f t="shared" ref="J131:J135" si="30">K131+L131+M131</f>
        <v>0</v>
      </c>
      <c r="K131" s="11">
        <v>0</v>
      </c>
      <c r="L131" s="11">
        <v>0</v>
      </c>
      <c r="M131" s="12">
        <v>0</v>
      </c>
      <c r="N131" s="16"/>
    </row>
    <row r="132" spans="1:14" ht="14.45" customHeight="1" x14ac:dyDescent="0.2">
      <c r="A132" s="167"/>
      <c r="B132" s="172"/>
      <c r="C132" s="110"/>
      <c r="D132" s="35" t="s">
        <v>5</v>
      </c>
      <c r="E132" s="28">
        <v>903</v>
      </c>
      <c r="F132" s="29" t="s">
        <v>31</v>
      </c>
      <c r="G132" s="28">
        <v>4</v>
      </c>
      <c r="H132" s="44" t="s">
        <v>45</v>
      </c>
      <c r="I132" s="39" t="s">
        <v>49</v>
      </c>
      <c r="J132" s="17">
        <f t="shared" si="30"/>
        <v>3931200</v>
      </c>
      <c r="K132" s="11">
        <v>1310400</v>
      </c>
      <c r="L132" s="11">
        <v>1310400</v>
      </c>
      <c r="M132" s="11">
        <v>1310400</v>
      </c>
      <c r="N132" s="10"/>
    </row>
    <row r="133" spans="1:14" ht="14.45" customHeight="1" x14ac:dyDescent="0.2">
      <c r="A133" s="167"/>
      <c r="B133" s="172"/>
      <c r="C133" s="110"/>
      <c r="D133" s="35" t="s">
        <v>10</v>
      </c>
      <c r="E133" s="28">
        <v>903</v>
      </c>
      <c r="F133" s="29" t="s">
        <v>31</v>
      </c>
      <c r="G133" s="28">
        <v>4</v>
      </c>
      <c r="H133" s="44" t="s">
        <v>45</v>
      </c>
      <c r="I133" s="39" t="s">
        <v>49</v>
      </c>
      <c r="J133" s="17">
        <f t="shared" si="30"/>
        <v>2076608.8599999999</v>
      </c>
      <c r="K133" s="11">
        <v>537408.86</v>
      </c>
      <c r="L133" s="11">
        <v>769600</v>
      </c>
      <c r="M133" s="11">
        <v>769600</v>
      </c>
      <c r="N133" s="10"/>
    </row>
    <row r="134" spans="1:14" ht="14.45" customHeight="1" x14ac:dyDescent="0.2">
      <c r="A134" s="167"/>
      <c r="B134" s="172"/>
      <c r="C134" s="110"/>
      <c r="D134" s="35" t="s">
        <v>7</v>
      </c>
      <c r="E134" s="28">
        <v>903</v>
      </c>
      <c r="F134" s="29" t="s">
        <v>31</v>
      </c>
      <c r="G134" s="28">
        <v>4</v>
      </c>
      <c r="H134" s="44" t="s">
        <v>45</v>
      </c>
      <c r="I134" s="39" t="s">
        <v>49</v>
      </c>
      <c r="J134" s="17">
        <f t="shared" si="30"/>
        <v>0</v>
      </c>
      <c r="K134" s="11">
        <v>0</v>
      </c>
      <c r="L134" s="11">
        <v>0</v>
      </c>
      <c r="M134" s="12">
        <v>0</v>
      </c>
      <c r="N134" s="10"/>
    </row>
    <row r="135" spans="1:14" ht="22.5" customHeight="1" x14ac:dyDescent="0.2">
      <c r="A135" s="167"/>
      <c r="B135" s="173"/>
      <c r="C135" s="110"/>
      <c r="D135" s="36" t="s">
        <v>8</v>
      </c>
      <c r="E135" s="28">
        <v>903</v>
      </c>
      <c r="F135" s="29" t="s">
        <v>31</v>
      </c>
      <c r="G135" s="28">
        <v>4</v>
      </c>
      <c r="H135" s="44" t="s">
        <v>45</v>
      </c>
      <c r="I135" s="39" t="s">
        <v>49</v>
      </c>
      <c r="J135" s="1">
        <f t="shared" si="30"/>
        <v>6007808.8599999994</v>
      </c>
      <c r="K135" s="14">
        <f>K132+K133+K134</f>
        <v>1847808.8599999999</v>
      </c>
      <c r="L135" s="14">
        <f>L132+L133+L134</f>
        <v>2080000</v>
      </c>
      <c r="M135" s="19">
        <f>M132+M133+M134</f>
        <v>2080000</v>
      </c>
      <c r="N135" s="16" t="s">
        <v>69</v>
      </c>
    </row>
    <row r="136" spans="1:14" ht="14.45" customHeight="1" x14ac:dyDescent="0.2">
      <c r="A136" s="142">
        <v>25</v>
      </c>
      <c r="B136" s="152" t="s">
        <v>51</v>
      </c>
      <c r="C136" s="110" t="s">
        <v>74</v>
      </c>
      <c r="D136" s="27" t="s">
        <v>38</v>
      </c>
      <c r="E136" s="28">
        <v>903</v>
      </c>
      <c r="F136" s="29" t="s">
        <v>31</v>
      </c>
      <c r="G136" s="28">
        <v>4</v>
      </c>
      <c r="H136" s="29" t="s">
        <v>72</v>
      </c>
      <c r="I136" s="79">
        <v>80340</v>
      </c>
      <c r="J136" s="49">
        <f t="shared" ref="J136:J159" si="31">K136+L136+M136</f>
        <v>0</v>
      </c>
      <c r="K136" s="9">
        <v>0</v>
      </c>
      <c r="L136" s="9">
        <v>0</v>
      </c>
      <c r="M136" s="9">
        <v>0</v>
      </c>
      <c r="N136" s="79"/>
    </row>
    <row r="137" spans="1:14" ht="14.45" customHeight="1" x14ac:dyDescent="0.2">
      <c r="A137" s="142"/>
      <c r="B137" s="153"/>
      <c r="C137" s="110"/>
      <c r="D137" s="53" t="s">
        <v>5</v>
      </c>
      <c r="E137" s="54">
        <v>903</v>
      </c>
      <c r="F137" s="55" t="s">
        <v>31</v>
      </c>
      <c r="G137" s="28">
        <v>4</v>
      </c>
      <c r="H137" s="29" t="s">
        <v>72</v>
      </c>
      <c r="I137" s="79">
        <v>80340</v>
      </c>
      <c r="J137" s="56">
        <f t="shared" si="31"/>
        <v>0</v>
      </c>
      <c r="K137" s="9">
        <v>0</v>
      </c>
      <c r="L137" s="9">
        <v>0</v>
      </c>
      <c r="M137" s="18">
        <v>0</v>
      </c>
      <c r="N137" s="10"/>
    </row>
    <row r="138" spans="1:14" ht="14.45" customHeight="1" x14ac:dyDescent="0.2">
      <c r="A138" s="142"/>
      <c r="B138" s="153"/>
      <c r="C138" s="110"/>
      <c r="D138" s="40" t="s">
        <v>10</v>
      </c>
      <c r="E138" s="28">
        <v>903</v>
      </c>
      <c r="F138" s="29" t="s">
        <v>31</v>
      </c>
      <c r="G138" s="28">
        <v>4</v>
      </c>
      <c r="H138" s="29" t="s">
        <v>72</v>
      </c>
      <c r="I138" s="79">
        <v>80340</v>
      </c>
      <c r="J138" s="17">
        <f t="shared" si="31"/>
        <v>6427653</v>
      </c>
      <c r="K138" s="11">
        <v>2611573</v>
      </c>
      <c r="L138" s="11">
        <v>1908040</v>
      </c>
      <c r="M138" s="11">
        <v>1908040</v>
      </c>
      <c r="N138" s="10"/>
    </row>
    <row r="139" spans="1:14" ht="14.45" customHeight="1" x14ac:dyDescent="0.2">
      <c r="A139" s="142"/>
      <c r="B139" s="153"/>
      <c r="C139" s="110"/>
      <c r="D139" s="40" t="s">
        <v>7</v>
      </c>
      <c r="E139" s="28">
        <v>903</v>
      </c>
      <c r="F139" s="29" t="s">
        <v>31</v>
      </c>
      <c r="G139" s="28">
        <v>4</v>
      </c>
      <c r="H139" s="29" t="s">
        <v>72</v>
      </c>
      <c r="I139" s="79">
        <v>80340</v>
      </c>
      <c r="J139" s="17">
        <f t="shared" si="31"/>
        <v>0</v>
      </c>
      <c r="K139" s="11">
        <v>0</v>
      </c>
      <c r="L139" s="11">
        <v>0</v>
      </c>
      <c r="M139" s="12">
        <v>0</v>
      </c>
      <c r="N139" s="10"/>
    </row>
    <row r="140" spans="1:14" ht="18" customHeight="1" x14ac:dyDescent="0.2">
      <c r="A140" s="142"/>
      <c r="B140" s="153"/>
      <c r="C140" s="110"/>
      <c r="D140" s="41" t="s">
        <v>8</v>
      </c>
      <c r="E140" s="28">
        <v>903</v>
      </c>
      <c r="F140" s="29" t="s">
        <v>31</v>
      </c>
      <c r="G140" s="28">
        <v>4</v>
      </c>
      <c r="H140" s="29" t="s">
        <v>72</v>
      </c>
      <c r="I140" s="79">
        <v>80340</v>
      </c>
      <c r="J140" s="1">
        <f t="shared" si="31"/>
        <v>6427653</v>
      </c>
      <c r="K140" s="14">
        <f>K137+K138+K139</f>
        <v>2611573</v>
      </c>
      <c r="L140" s="14">
        <f t="shared" ref="L140:M140" si="32">L137+L138+L139</f>
        <v>1908040</v>
      </c>
      <c r="M140" s="19">
        <f t="shared" si="32"/>
        <v>1908040</v>
      </c>
      <c r="N140" s="16"/>
    </row>
    <row r="141" spans="1:14" ht="14.45" customHeight="1" x14ac:dyDescent="0.2">
      <c r="A141" s="175">
        <v>26</v>
      </c>
      <c r="B141" s="100" t="s">
        <v>58</v>
      </c>
      <c r="C141" s="110" t="s">
        <v>74</v>
      </c>
      <c r="D141" s="27" t="s">
        <v>38</v>
      </c>
      <c r="E141" s="28">
        <v>903</v>
      </c>
      <c r="F141" s="29" t="s">
        <v>31</v>
      </c>
      <c r="G141" s="28">
        <v>4</v>
      </c>
      <c r="H141" s="29" t="s">
        <v>78</v>
      </c>
      <c r="I141" s="79">
        <v>82530</v>
      </c>
      <c r="J141" s="57">
        <v>0</v>
      </c>
      <c r="K141" s="11">
        <v>0</v>
      </c>
      <c r="L141" s="11">
        <v>0</v>
      </c>
      <c r="M141" s="12">
        <v>0</v>
      </c>
      <c r="N141" s="16"/>
    </row>
    <row r="142" spans="1:14" ht="14.45" customHeight="1" x14ac:dyDescent="0.2">
      <c r="A142" s="176"/>
      <c r="B142" s="101"/>
      <c r="C142" s="110"/>
      <c r="D142" s="42" t="s">
        <v>5</v>
      </c>
      <c r="E142" s="28">
        <v>903</v>
      </c>
      <c r="F142" s="29" t="s">
        <v>31</v>
      </c>
      <c r="G142" s="28">
        <v>4</v>
      </c>
      <c r="H142" s="29" t="s">
        <v>78</v>
      </c>
      <c r="I142" s="79">
        <v>82530</v>
      </c>
      <c r="J142" s="57">
        <f t="shared" si="31"/>
        <v>0</v>
      </c>
      <c r="K142" s="11">
        <v>0</v>
      </c>
      <c r="L142" s="11">
        <v>0</v>
      </c>
      <c r="M142" s="12">
        <v>0</v>
      </c>
      <c r="N142" s="10"/>
    </row>
    <row r="143" spans="1:14" ht="14.45" customHeight="1" x14ac:dyDescent="0.2">
      <c r="A143" s="176"/>
      <c r="B143" s="101"/>
      <c r="C143" s="110"/>
      <c r="D143" s="35" t="s">
        <v>10</v>
      </c>
      <c r="E143" s="28">
        <v>903</v>
      </c>
      <c r="F143" s="29" t="s">
        <v>31</v>
      </c>
      <c r="G143" s="28">
        <v>4</v>
      </c>
      <c r="H143" s="29" t="s">
        <v>78</v>
      </c>
      <c r="I143" s="79">
        <v>82530</v>
      </c>
      <c r="J143" s="57">
        <f t="shared" si="31"/>
        <v>316285</v>
      </c>
      <c r="K143" s="11">
        <v>237665</v>
      </c>
      <c r="L143" s="11">
        <v>39310</v>
      </c>
      <c r="M143" s="11">
        <v>39310</v>
      </c>
      <c r="N143" s="10"/>
    </row>
    <row r="144" spans="1:14" ht="16.5" customHeight="1" x14ac:dyDescent="0.2">
      <c r="A144" s="176"/>
      <c r="B144" s="101"/>
      <c r="C144" s="110"/>
      <c r="D144" s="58" t="s">
        <v>7</v>
      </c>
      <c r="E144" s="28">
        <v>903</v>
      </c>
      <c r="F144" s="29" t="s">
        <v>31</v>
      </c>
      <c r="G144" s="28">
        <v>4</v>
      </c>
      <c r="H144" s="29" t="s">
        <v>78</v>
      </c>
      <c r="I144" s="79">
        <v>82530</v>
      </c>
      <c r="J144" s="59">
        <f t="shared" si="31"/>
        <v>0</v>
      </c>
      <c r="K144" s="60">
        <v>0</v>
      </c>
      <c r="L144" s="60">
        <v>0</v>
      </c>
      <c r="M144" s="12">
        <v>0</v>
      </c>
      <c r="N144" s="10"/>
    </row>
    <row r="145" spans="1:14" ht="17.25" customHeight="1" x14ac:dyDescent="0.2">
      <c r="A145" s="177"/>
      <c r="B145" s="102"/>
      <c r="C145" s="110"/>
      <c r="D145" s="61" t="s">
        <v>8</v>
      </c>
      <c r="E145" s="28">
        <v>903</v>
      </c>
      <c r="F145" s="29" t="s">
        <v>31</v>
      </c>
      <c r="G145" s="28">
        <v>4</v>
      </c>
      <c r="H145" s="29" t="s">
        <v>78</v>
      </c>
      <c r="I145" s="79">
        <v>82530</v>
      </c>
      <c r="J145" s="62">
        <f t="shared" si="31"/>
        <v>316285</v>
      </c>
      <c r="K145" s="16">
        <f>K142+K143+K144</f>
        <v>237665</v>
      </c>
      <c r="L145" s="16">
        <f t="shared" ref="L145:M145" si="33">L142+L143+L144</f>
        <v>39310</v>
      </c>
      <c r="M145" s="63">
        <f t="shared" si="33"/>
        <v>39310</v>
      </c>
      <c r="N145" s="16"/>
    </row>
    <row r="146" spans="1:14" ht="17.25" customHeight="1" x14ac:dyDescent="0.2">
      <c r="A146" s="97">
        <v>27</v>
      </c>
      <c r="B146" s="100" t="s">
        <v>11</v>
      </c>
      <c r="C146" s="110" t="s">
        <v>74</v>
      </c>
      <c r="D146" s="27" t="s">
        <v>38</v>
      </c>
      <c r="E146" s="28">
        <v>903</v>
      </c>
      <c r="F146" s="29" t="s">
        <v>31</v>
      </c>
      <c r="G146" s="28">
        <v>4</v>
      </c>
      <c r="H146" s="29" t="s">
        <v>62</v>
      </c>
      <c r="I146" s="79">
        <v>14780</v>
      </c>
      <c r="J146" s="49">
        <f t="shared" si="31"/>
        <v>0</v>
      </c>
      <c r="K146" s="10">
        <v>0</v>
      </c>
      <c r="L146" s="10">
        <v>0</v>
      </c>
      <c r="M146" s="64">
        <v>0</v>
      </c>
      <c r="N146" s="16"/>
    </row>
    <row r="147" spans="1:14" ht="14.45" customHeight="1" x14ac:dyDescent="0.2">
      <c r="A147" s="98"/>
      <c r="B147" s="101"/>
      <c r="C147" s="110"/>
      <c r="D147" s="32" t="s">
        <v>5</v>
      </c>
      <c r="E147" s="28">
        <v>903</v>
      </c>
      <c r="F147" s="29" t="s">
        <v>31</v>
      </c>
      <c r="G147" s="28">
        <v>4</v>
      </c>
      <c r="H147" s="29" t="s">
        <v>62</v>
      </c>
      <c r="I147" s="79">
        <v>14780</v>
      </c>
      <c r="J147" s="49">
        <f t="shared" si="31"/>
        <v>7629247</v>
      </c>
      <c r="K147" s="10">
        <v>2191961</v>
      </c>
      <c r="L147" s="10">
        <v>2718643</v>
      </c>
      <c r="M147" s="10">
        <v>2718643</v>
      </c>
      <c r="N147" s="10"/>
    </row>
    <row r="148" spans="1:14" ht="14.45" customHeight="1" x14ac:dyDescent="0.2">
      <c r="A148" s="98"/>
      <c r="B148" s="101"/>
      <c r="C148" s="110"/>
      <c r="D148" s="32" t="s">
        <v>6</v>
      </c>
      <c r="E148" s="28">
        <v>903</v>
      </c>
      <c r="F148" s="29" t="s">
        <v>31</v>
      </c>
      <c r="G148" s="28">
        <v>4</v>
      </c>
      <c r="H148" s="29" t="s">
        <v>62</v>
      </c>
      <c r="I148" s="79">
        <v>14780</v>
      </c>
      <c r="J148" s="49">
        <f t="shared" si="31"/>
        <v>0</v>
      </c>
      <c r="K148" s="10">
        <v>0</v>
      </c>
      <c r="L148" s="10">
        <v>0</v>
      </c>
      <c r="M148" s="50">
        <v>0</v>
      </c>
      <c r="N148" s="10"/>
    </row>
    <row r="149" spans="1:14" ht="14.45" customHeight="1" x14ac:dyDescent="0.2">
      <c r="A149" s="98"/>
      <c r="B149" s="101"/>
      <c r="C149" s="110"/>
      <c r="D149" s="32" t="s">
        <v>7</v>
      </c>
      <c r="E149" s="28">
        <v>903</v>
      </c>
      <c r="F149" s="29" t="s">
        <v>31</v>
      </c>
      <c r="G149" s="28">
        <v>4</v>
      </c>
      <c r="H149" s="29" t="s">
        <v>62</v>
      </c>
      <c r="I149" s="79">
        <v>14780</v>
      </c>
      <c r="J149" s="49">
        <f t="shared" si="31"/>
        <v>0</v>
      </c>
      <c r="K149" s="10">
        <v>0</v>
      </c>
      <c r="L149" s="10">
        <v>0</v>
      </c>
      <c r="M149" s="50">
        <v>0</v>
      </c>
      <c r="N149" s="10"/>
    </row>
    <row r="150" spans="1:14" ht="22.5" customHeight="1" x14ac:dyDescent="0.2">
      <c r="A150" s="98"/>
      <c r="B150" s="102"/>
      <c r="C150" s="110"/>
      <c r="D150" s="33" t="s">
        <v>8</v>
      </c>
      <c r="E150" s="79">
        <v>903</v>
      </c>
      <c r="F150" s="76" t="s">
        <v>31</v>
      </c>
      <c r="G150" s="79">
        <v>4</v>
      </c>
      <c r="H150" s="76" t="s">
        <v>62</v>
      </c>
      <c r="I150" s="79">
        <v>14780</v>
      </c>
      <c r="J150" s="3">
        <f t="shared" si="31"/>
        <v>7629247</v>
      </c>
      <c r="K150" s="16">
        <f t="shared" ref="K150:M150" si="34">SUM(K147:K149)</f>
        <v>2191961</v>
      </c>
      <c r="L150" s="16">
        <f t="shared" si="34"/>
        <v>2718643</v>
      </c>
      <c r="M150" s="51">
        <f t="shared" si="34"/>
        <v>2718643</v>
      </c>
      <c r="N150" s="16"/>
    </row>
    <row r="151" spans="1:14" ht="22.5" customHeight="1" x14ac:dyDescent="0.2">
      <c r="A151" s="142">
        <v>28</v>
      </c>
      <c r="B151" s="100" t="s">
        <v>59</v>
      </c>
      <c r="C151" s="110" t="s">
        <v>74</v>
      </c>
      <c r="D151" s="27" t="s">
        <v>38</v>
      </c>
      <c r="E151" s="28">
        <v>903</v>
      </c>
      <c r="F151" s="29" t="s">
        <v>31</v>
      </c>
      <c r="G151" s="28">
        <v>4</v>
      </c>
      <c r="H151" s="29" t="s">
        <v>46</v>
      </c>
      <c r="I151" s="39">
        <v>82360</v>
      </c>
      <c r="J151" s="49">
        <f t="shared" si="31"/>
        <v>0</v>
      </c>
      <c r="K151" s="10">
        <v>0</v>
      </c>
      <c r="L151" s="10">
        <v>0</v>
      </c>
      <c r="M151" s="50">
        <v>0</v>
      </c>
      <c r="N151" s="16"/>
    </row>
    <row r="152" spans="1:14" ht="14.45" customHeight="1" x14ac:dyDescent="0.2">
      <c r="A152" s="142"/>
      <c r="B152" s="101"/>
      <c r="C152" s="110"/>
      <c r="D152" s="32" t="s">
        <v>5</v>
      </c>
      <c r="E152" s="28">
        <v>903</v>
      </c>
      <c r="F152" s="29" t="s">
        <v>31</v>
      </c>
      <c r="G152" s="28">
        <v>4</v>
      </c>
      <c r="H152" s="29" t="s">
        <v>46</v>
      </c>
      <c r="I152" s="39">
        <v>82360</v>
      </c>
      <c r="J152" s="49">
        <f t="shared" si="31"/>
        <v>0</v>
      </c>
      <c r="K152" s="10">
        <v>0</v>
      </c>
      <c r="L152" s="10">
        <v>0</v>
      </c>
      <c r="M152" s="50">
        <v>0</v>
      </c>
      <c r="N152" s="10"/>
    </row>
    <row r="153" spans="1:14" ht="14.45" customHeight="1" x14ac:dyDescent="0.2">
      <c r="A153" s="142"/>
      <c r="B153" s="101"/>
      <c r="C153" s="110"/>
      <c r="D153" s="32" t="s">
        <v>10</v>
      </c>
      <c r="E153" s="28">
        <v>903</v>
      </c>
      <c r="F153" s="29" t="s">
        <v>31</v>
      </c>
      <c r="G153" s="28">
        <v>4</v>
      </c>
      <c r="H153" s="29" t="s">
        <v>46</v>
      </c>
      <c r="I153" s="39">
        <v>82360</v>
      </c>
      <c r="J153" s="49">
        <f t="shared" si="31"/>
        <v>189302</v>
      </c>
      <c r="K153" s="10">
        <v>45302</v>
      </c>
      <c r="L153" s="10">
        <v>72000</v>
      </c>
      <c r="M153" s="10">
        <v>72000</v>
      </c>
      <c r="N153" s="10"/>
    </row>
    <row r="154" spans="1:14" ht="14.45" customHeight="1" x14ac:dyDescent="0.2">
      <c r="A154" s="142"/>
      <c r="B154" s="101"/>
      <c r="C154" s="110"/>
      <c r="D154" s="32" t="s">
        <v>7</v>
      </c>
      <c r="E154" s="28">
        <v>903</v>
      </c>
      <c r="F154" s="29" t="s">
        <v>31</v>
      </c>
      <c r="G154" s="28">
        <v>4</v>
      </c>
      <c r="H154" s="29" t="s">
        <v>46</v>
      </c>
      <c r="I154" s="39">
        <v>82360</v>
      </c>
      <c r="J154" s="49">
        <f t="shared" si="31"/>
        <v>0</v>
      </c>
      <c r="K154" s="10">
        <v>0</v>
      </c>
      <c r="L154" s="10">
        <v>0</v>
      </c>
      <c r="M154" s="50">
        <v>0</v>
      </c>
      <c r="N154" s="10"/>
    </row>
    <row r="155" spans="1:14" ht="14.25" customHeight="1" x14ac:dyDescent="0.2">
      <c r="A155" s="142"/>
      <c r="B155" s="102"/>
      <c r="C155" s="110"/>
      <c r="D155" s="33" t="s">
        <v>8</v>
      </c>
      <c r="E155" s="28">
        <v>903</v>
      </c>
      <c r="F155" s="29" t="s">
        <v>31</v>
      </c>
      <c r="G155" s="28">
        <v>4</v>
      </c>
      <c r="H155" s="29" t="s">
        <v>46</v>
      </c>
      <c r="I155" s="39">
        <v>82360</v>
      </c>
      <c r="J155" s="3">
        <f t="shared" si="31"/>
        <v>189302</v>
      </c>
      <c r="K155" s="16">
        <f>K152+K153+K154</f>
        <v>45302</v>
      </c>
      <c r="L155" s="16">
        <f t="shared" ref="L155:M155" si="35">L152+L153+L154</f>
        <v>72000</v>
      </c>
      <c r="M155" s="51">
        <f t="shared" si="35"/>
        <v>72000</v>
      </c>
      <c r="N155" s="16"/>
    </row>
    <row r="156" spans="1:14" ht="14.25" customHeight="1" x14ac:dyDescent="0.2">
      <c r="A156" s="97">
        <v>29</v>
      </c>
      <c r="B156" s="178" t="s">
        <v>60</v>
      </c>
      <c r="C156" s="110" t="s">
        <v>74</v>
      </c>
      <c r="D156" s="27" t="s">
        <v>38</v>
      </c>
      <c r="E156" s="28">
        <v>903</v>
      </c>
      <c r="F156" s="29" t="s">
        <v>31</v>
      </c>
      <c r="G156" s="28">
        <v>4</v>
      </c>
      <c r="H156" s="29" t="s">
        <v>50</v>
      </c>
      <c r="I156" s="28">
        <v>82340</v>
      </c>
      <c r="J156" s="10">
        <f t="shared" si="31"/>
        <v>0</v>
      </c>
      <c r="K156" s="10">
        <v>0</v>
      </c>
      <c r="L156" s="10">
        <v>0</v>
      </c>
      <c r="M156" s="50">
        <v>0</v>
      </c>
      <c r="N156" s="16"/>
    </row>
    <row r="157" spans="1:14" ht="12.75" customHeight="1" x14ac:dyDescent="0.2">
      <c r="A157" s="98"/>
      <c r="B157" s="179"/>
      <c r="C157" s="110"/>
      <c r="D157" s="32" t="s">
        <v>5</v>
      </c>
      <c r="E157" s="28">
        <v>903</v>
      </c>
      <c r="F157" s="29" t="s">
        <v>31</v>
      </c>
      <c r="G157" s="28">
        <v>4</v>
      </c>
      <c r="H157" s="29" t="s">
        <v>50</v>
      </c>
      <c r="I157" s="28">
        <v>82340</v>
      </c>
      <c r="J157" s="10">
        <f t="shared" si="31"/>
        <v>0</v>
      </c>
      <c r="K157" s="10">
        <v>0</v>
      </c>
      <c r="L157" s="10">
        <v>0</v>
      </c>
      <c r="M157" s="50">
        <v>0</v>
      </c>
      <c r="N157" s="10"/>
    </row>
    <row r="158" spans="1:14" x14ac:dyDescent="0.2">
      <c r="A158" s="98"/>
      <c r="B158" s="179"/>
      <c r="C158" s="110"/>
      <c r="D158" s="32" t="s">
        <v>10</v>
      </c>
      <c r="E158" s="28">
        <v>903</v>
      </c>
      <c r="F158" s="29" t="s">
        <v>31</v>
      </c>
      <c r="G158" s="28">
        <v>4</v>
      </c>
      <c r="H158" s="29" t="s">
        <v>50</v>
      </c>
      <c r="I158" s="28">
        <v>82340</v>
      </c>
      <c r="J158" s="10">
        <f t="shared" si="31"/>
        <v>139855.5</v>
      </c>
      <c r="K158" s="10">
        <v>59950.5</v>
      </c>
      <c r="L158" s="10">
        <v>39952.5</v>
      </c>
      <c r="M158" s="10">
        <v>39952.5</v>
      </c>
      <c r="N158" s="10"/>
    </row>
    <row r="159" spans="1:14" ht="15.75" customHeight="1" x14ac:dyDescent="0.2">
      <c r="A159" s="98"/>
      <c r="B159" s="179"/>
      <c r="C159" s="110"/>
      <c r="D159" s="32" t="s">
        <v>7</v>
      </c>
      <c r="E159" s="28">
        <v>903</v>
      </c>
      <c r="F159" s="29" t="s">
        <v>31</v>
      </c>
      <c r="G159" s="28">
        <v>4</v>
      </c>
      <c r="H159" s="29" t="s">
        <v>50</v>
      </c>
      <c r="I159" s="28">
        <v>82340</v>
      </c>
      <c r="J159" s="10">
        <f t="shared" si="31"/>
        <v>0</v>
      </c>
      <c r="K159" s="10">
        <v>0</v>
      </c>
      <c r="L159" s="10">
        <v>0</v>
      </c>
      <c r="M159" s="50">
        <v>0</v>
      </c>
      <c r="N159" s="10"/>
    </row>
    <row r="160" spans="1:14" ht="30" customHeight="1" x14ac:dyDescent="0.2">
      <c r="A160" s="99"/>
      <c r="B160" s="180"/>
      <c r="C160" s="110"/>
      <c r="D160" s="33" t="s">
        <v>8</v>
      </c>
      <c r="E160" s="28">
        <v>903</v>
      </c>
      <c r="F160" s="29" t="s">
        <v>31</v>
      </c>
      <c r="G160" s="28">
        <v>4</v>
      </c>
      <c r="H160" s="29" t="s">
        <v>50</v>
      </c>
      <c r="I160" s="28">
        <v>82340</v>
      </c>
      <c r="J160" s="16">
        <f>J157+J158+J159</f>
        <v>139855.5</v>
      </c>
      <c r="K160" s="16">
        <f>K157+K158+K159</f>
        <v>59950.5</v>
      </c>
      <c r="L160" s="16">
        <f>L157+L158+L159</f>
        <v>39952.5</v>
      </c>
      <c r="M160" s="51">
        <f>M157+M158+M159</f>
        <v>39952.5</v>
      </c>
      <c r="N160" s="10"/>
    </row>
    <row r="161" spans="1:14" ht="14.25" customHeight="1" x14ac:dyDescent="0.2">
      <c r="A161" s="97">
        <v>30</v>
      </c>
      <c r="B161" s="178" t="s">
        <v>81</v>
      </c>
      <c r="C161" s="110" t="s">
        <v>74</v>
      </c>
      <c r="D161" s="27" t="s">
        <v>38</v>
      </c>
      <c r="E161" s="28">
        <v>903</v>
      </c>
      <c r="F161" s="29" t="s">
        <v>31</v>
      </c>
      <c r="G161" s="28">
        <v>4</v>
      </c>
      <c r="H161" s="29" t="s">
        <v>82</v>
      </c>
      <c r="I161" s="28" t="s">
        <v>83</v>
      </c>
      <c r="J161" s="10">
        <f t="shared" ref="J161:J175" si="36">K161+L161+M161</f>
        <v>0</v>
      </c>
      <c r="K161" s="10">
        <v>0</v>
      </c>
      <c r="L161" s="10">
        <v>0</v>
      </c>
      <c r="M161" s="50">
        <v>0</v>
      </c>
      <c r="N161" s="16"/>
    </row>
    <row r="162" spans="1:14" ht="12.75" customHeight="1" x14ac:dyDescent="0.2">
      <c r="A162" s="98"/>
      <c r="B162" s="179"/>
      <c r="C162" s="110"/>
      <c r="D162" s="32" t="s">
        <v>5</v>
      </c>
      <c r="E162" s="28">
        <v>903</v>
      </c>
      <c r="F162" s="29" t="s">
        <v>31</v>
      </c>
      <c r="G162" s="28">
        <v>4</v>
      </c>
      <c r="H162" s="29" t="s">
        <v>82</v>
      </c>
      <c r="I162" s="28" t="s">
        <v>83</v>
      </c>
      <c r="J162" s="10">
        <f t="shared" si="36"/>
        <v>88485319.150000006</v>
      </c>
      <c r="K162" s="10">
        <v>88485319.150000006</v>
      </c>
      <c r="L162" s="10">
        <v>0</v>
      </c>
      <c r="M162" s="50">
        <v>0</v>
      </c>
      <c r="N162" s="10"/>
    </row>
    <row r="163" spans="1:14" x14ac:dyDescent="0.2">
      <c r="A163" s="98"/>
      <c r="B163" s="179"/>
      <c r="C163" s="110"/>
      <c r="D163" s="32" t="s">
        <v>10</v>
      </c>
      <c r="E163" s="28">
        <v>903</v>
      </c>
      <c r="F163" s="29" t="s">
        <v>31</v>
      </c>
      <c r="G163" s="28">
        <v>4</v>
      </c>
      <c r="H163" s="29" t="s">
        <v>82</v>
      </c>
      <c r="I163" s="28" t="s">
        <v>83</v>
      </c>
      <c r="J163" s="10">
        <f t="shared" si="36"/>
        <v>6660186</v>
      </c>
      <c r="K163" s="10">
        <v>6660186</v>
      </c>
      <c r="L163" s="10"/>
      <c r="M163" s="10"/>
      <c r="N163" s="10"/>
    </row>
    <row r="164" spans="1:14" ht="15.75" customHeight="1" x14ac:dyDescent="0.2">
      <c r="A164" s="98"/>
      <c r="B164" s="179"/>
      <c r="C164" s="110"/>
      <c r="D164" s="32" t="s">
        <v>7</v>
      </c>
      <c r="E164" s="28">
        <v>903</v>
      </c>
      <c r="F164" s="29" t="s">
        <v>31</v>
      </c>
      <c r="G164" s="28">
        <v>4</v>
      </c>
      <c r="H164" s="29" t="s">
        <v>82</v>
      </c>
      <c r="I164" s="28" t="s">
        <v>83</v>
      </c>
      <c r="J164" s="10">
        <f t="shared" si="36"/>
        <v>0</v>
      </c>
      <c r="K164" s="10">
        <v>0</v>
      </c>
      <c r="L164" s="10">
        <v>0</v>
      </c>
      <c r="M164" s="50">
        <v>0</v>
      </c>
      <c r="N164" s="10"/>
    </row>
    <row r="165" spans="1:14" ht="30" customHeight="1" x14ac:dyDescent="0.2">
      <c r="A165" s="99"/>
      <c r="B165" s="180"/>
      <c r="C165" s="110"/>
      <c r="D165" s="33" t="s">
        <v>8</v>
      </c>
      <c r="E165" s="28">
        <v>903</v>
      </c>
      <c r="F165" s="29" t="s">
        <v>31</v>
      </c>
      <c r="G165" s="28">
        <v>4</v>
      </c>
      <c r="H165" s="29" t="s">
        <v>82</v>
      </c>
      <c r="I165" s="28" t="s">
        <v>83</v>
      </c>
      <c r="J165" s="16">
        <f>J162+J163+J164</f>
        <v>95145505.150000006</v>
      </c>
      <c r="K165" s="16">
        <f>K162+K163+K164</f>
        <v>95145505.150000006</v>
      </c>
      <c r="L165" s="16">
        <f>L162+L163+L164</f>
        <v>0</v>
      </c>
      <c r="M165" s="51">
        <f>M162+M163+M164</f>
        <v>0</v>
      </c>
      <c r="N165" s="10"/>
    </row>
    <row r="166" spans="1:14" ht="18" customHeight="1" x14ac:dyDescent="0.2">
      <c r="A166" s="97">
        <v>31</v>
      </c>
      <c r="B166" s="181" t="s">
        <v>88</v>
      </c>
      <c r="C166" s="110" t="s">
        <v>74</v>
      </c>
      <c r="D166" s="27" t="s">
        <v>38</v>
      </c>
      <c r="E166" s="28">
        <v>903</v>
      </c>
      <c r="F166" s="29" t="s">
        <v>31</v>
      </c>
      <c r="G166" s="28">
        <v>4</v>
      </c>
      <c r="H166" s="29" t="s">
        <v>41</v>
      </c>
      <c r="I166" s="28">
        <v>80310</v>
      </c>
      <c r="J166" s="10">
        <f>K166+L166+M166</f>
        <v>0</v>
      </c>
      <c r="K166" s="10">
        <v>0</v>
      </c>
      <c r="L166" s="10">
        <v>0</v>
      </c>
      <c r="M166" s="50">
        <v>0</v>
      </c>
      <c r="N166" s="10"/>
    </row>
    <row r="167" spans="1:14" ht="16.5" customHeight="1" x14ac:dyDescent="0.2">
      <c r="A167" s="98"/>
      <c r="B167" s="182"/>
      <c r="C167" s="110"/>
      <c r="D167" s="32" t="s">
        <v>5</v>
      </c>
      <c r="E167" s="28">
        <v>903</v>
      </c>
      <c r="F167" s="29" t="s">
        <v>31</v>
      </c>
      <c r="G167" s="28">
        <v>4</v>
      </c>
      <c r="H167" s="29" t="s">
        <v>41</v>
      </c>
      <c r="I167" s="28">
        <v>80310</v>
      </c>
      <c r="J167" s="10">
        <f t="shared" ref="J167:J169" si="37">K167+L167+M167</f>
        <v>0</v>
      </c>
      <c r="K167" s="10">
        <v>0</v>
      </c>
      <c r="L167" s="10">
        <v>0</v>
      </c>
      <c r="M167" s="50">
        <v>0</v>
      </c>
      <c r="N167" s="10"/>
    </row>
    <row r="168" spans="1:14" ht="14.25" customHeight="1" x14ac:dyDescent="0.2">
      <c r="A168" s="98"/>
      <c r="B168" s="182"/>
      <c r="C168" s="110"/>
      <c r="D168" s="32" t="s">
        <v>10</v>
      </c>
      <c r="E168" s="28">
        <v>903</v>
      </c>
      <c r="F168" s="29" t="s">
        <v>31</v>
      </c>
      <c r="G168" s="28">
        <v>4</v>
      </c>
      <c r="H168" s="29" t="s">
        <v>41</v>
      </c>
      <c r="I168" s="28">
        <v>80310</v>
      </c>
      <c r="J168" s="10">
        <f t="shared" si="37"/>
        <v>16354841</v>
      </c>
      <c r="K168" s="10">
        <v>16354841</v>
      </c>
      <c r="L168" s="10">
        <v>0</v>
      </c>
      <c r="M168" s="50">
        <v>0</v>
      </c>
      <c r="N168" s="10"/>
    </row>
    <row r="169" spans="1:14" ht="14.25" customHeight="1" x14ac:dyDescent="0.2">
      <c r="A169" s="98"/>
      <c r="B169" s="182"/>
      <c r="C169" s="110"/>
      <c r="D169" s="32" t="s">
        <v>7</v>
      </c>
      <c r="E169" s="28">
        <v>903</v>
      </c>
      <c r="F169" s="29" t="s">
        <v>31</v>
      </c>
      <c r="G169" s="28">
        <v>4</v>
      </c>
      <c r="H169" s="29" t="s">
        <v>41</v>
      </c>
      <c r="I169" s="28">
        <v>80310</v>
      </c>
      <c r="J169" s="10">
        <f t="shared" si="37"/>
        <v>0</v>
      </c>
      <c r="K169" s="10">
        <v>0</v>
      </c>
      <c r="L169" s="10">
        <v>0</v>
      </c>
      <c r="M169" s="50">
        <v>0</v>
      </c>
      <c r="N169" s="10"/>
    </row>
    <row r="170" spans="1:14" ht="14.25" customHeight="1" x14ac:dyDescent="0.2">
      <c r="A170" s="99"/>
      <c r="B170" s="183"/>
      <c r="C170" s="110"/>
      <c r="D170" s="33" t="s">
        <v>8</v>
      </c>
      <c r="E170" s="28">
        <v>903</v>
      </c>
      <c r="F170" s="29" t="s">
        <v>31</v>
      </c>
      <c r="G170" s="28">
        <v>4</v>
      </c>
      <c r="H170" s="29" t="s">
        <v>41</v>
      </c>
      <c r="I170" s="28">
        <v>80310</v>
      </c>
      <c r="J170" s="16">
        <f>J166+J167+J168+J169</f>
        <v>16354841</v>
      </c>
      <c r="K170" s="16">
        <f>K166+K167+K168+K169</f>
        <v>16354841</v>
      </c>
      <c r="L170" s="16">
        <f t="shared" ref="L170:M170" si="38">L166+L167+L168+L169</f>
        <v>0</v>
      </c>
      <c r="M170" s="16">
        <f t="shared" si="38"/>
        <v>0</v>
      </c>
      <c r="N170" s="10"/>
    </row>
    <row r="171" spans="1:14" ht="15" customHeight="1" x14ac:dyDescent="0.2">
      <c r="A171" s="97">
        <v>32</v>
      </c>
      <c r="B171" s="181" t="s">
        <v>87</v>
      </c>
      <c r="C171" s="110" t="s">
        <v>74</v>
      </c>
      <c r="D171" s="27" t="s">
        <v>38</v>
      </c>
      <c r="E171" s="28">
        <v>903</v>
      </c>
      <c r="F171" s="29" t="s">
        <v>31</v>
      </c>
      <c r="G171" s="28">
        <v>4</v>
      </c>
      <c r="H171" s="29" t="s">
        <v>41</v>
      </c>
      <c r="I171" s="28" t="s">
        <v>86</v>
      </c>
      <c r="J171" s="10">
        <f t="shared" si="36"/>
        <v>0</v>
      </c>
      <c r="K171" s="10">
        <v>0</v>
      </c>
      <c r="L171" s="10">
        <v>0</v>
      </c>
      <c r="M171" s="10">
        <v>0</v>
      </c>
      <c r="N171" s="10"/>
    </row>
    <row r="172" spans="1:14" ht="16.5" customHeight="1" x14ac:dyDescent="0.2">
      <c r="A172" s="98"/>
      <c r="B172" s="182"/>
      <c r="C172" s="110"/>
      <c r="D172" s="32" t="s">
        <v>5</v>
      </c>
      <c r="E172" s="28">
        <v>903</v>
      </c>
      <c r="F172" s="29" t="s">
        <v>31</v>
      </c>
      <c r="G172" s="28">
        <v>4</v>
      </c>
      <c r="H172" s="29" t="s">
        <v>41</v>
      </c>
      <c r="I172" s="28" t="s">
        <v>86</v>
      </c>
      <c r="J172" s="10">
        <f t="shared" si="36"/>
        <v>4361700</v>
      </c>
      <c r="K172" s="10">
        <v>4361700</v>
      </c>
      <c r="L172" s="10">
        <v>0</v>
      </c>
      <c r="M172" s="10">
        <v>0</v>
      </c>
      <c r="N172" s="10"/>
    </row>
    <row r="173" spans="1:14" ht="15.75" customHeight="1" x14ac:dyDescent="0.2">
      <c r="A173" s="98"/>
      <c r="B173" s="182"/>
      <c r="C173" s="110"/>
      <c r="D173" s="32" t="s">
        <v>10</v>
      </c>
      <c r="E173" s="28">
        <v>903</v>
      </c>
      <c r="F173" s="29" t="s">
        <v>31</v>
      </c>
      <c r="G173" s="28">
        <v>4</v>
      </c>
      <c r="H173" s="29" t="s">
        <v>41</v>
      </c>
      <c r="I173" s="28" t="s">
        <v>86</v>
      </c>
      <c r="J173" s="10">
        <f t="shared" si="36"/>
        <v>293597.21999999997</v>
      </c>
      <c r="K173" s="10">
        <v>293597.21999999997</v>
      </c>
      <c r="L173" s="10">
        <v>0</v>
      </c>
      <c r="M173" s="10">
        <v>0</v>
      </c>
      <c r="N173" s="10"/>
    </row>
    <row r="174" spans="1:14" ht="13.5" customHeight="1" x14ac:dyDescent="0.2">
      <c r="A174" s="98"/>
      <c r="B174" s="182"/>
      <c r="C174" s="110"/>
      <c r="D174" s="32" t="s">
        <v>7</v>
      </c>
      <c r="E174" s="28">
        <v>903</v>
      </c>
      <c r="F174" s="29" t="s">
        <v>31</v>
      </c>
      <c r="G174" s="28">
        <v>4</v>
      </c>
      <c r="H174" s="29" t="s">
        <v>41</v>
      </c>
      <c r="I174" s="28" t="s">
        <v>86</v>
      </c>
      <c r="J174" s="10">
        <f t="shared" si="36"/>
        <v>0</v>
      </c>
      <c r="K174" s="10">
        <v>0</v>
      </c>
      <c r="L174" s="10">
        <v>0</v>
      </c>
      <c r="M174" s="10">
        <v>0</v>
      </c>
      <c r="N174" s="10"/>
    </row>
    <row r="175" spans="1:14" ht="15.75" customHeight="1" x14ac:dyDescent="0.2">
      <c r="A175" s="99"/>
      <c r="B175" s="183"/>
      <c r="C175" s="110"/>
      <c r="D175" s="33" t="s">
        <v>8</v>
      </c>
      <c r="E175" s="28">
        <v>903</v>
      </c>
      <c r="F175" s="29" t="s">
        <v>31</v>
      </c>
      <c r="G175" s="28">
        <v>4</v>
      </c>
      <c r="H175" s="29" t="s">
        <v>41</v>
      </c>
      <c r="I175" s="28" t="s">
        <v>86</v>
      </c>
      <c r="J175" s="16">
        <f t="shared" si="36"/>
        <v>4655297.22</v>
      </c>
      <c r="K175" s="16">
        <f>K171+K172+K173+K174</f>
        <v>4655297.22</v>
      </c>
      <c r="L175" s="16">
        <f t="shared" ref="L175:M175" si="39">L171+L172+L173+L174</f>
        <v>0</v>
      </c>
      <c r="M175" s="16">
        <f t="shared" si="39"/>
        <v>0</v>
      </c>
      <c r="N175" s="10"/>
    </row>
    <row r="176" spans="1:14" x14ac:dyDescent="0.2">
      <c r="A176" s="97">
        <v>33</v>
      </c>
      <c r="B176" s="178" t="s">
        <v>84</v>
      </c>
      <c r="C176" s="110" t="s">
        <v>74</v>
      </c>
      <c r="D176" s="27" t="s">
        <v>38</v>
      </c>
      <c r="E176" s="28">
        <v>903</v>
      </c>
      <c r="F176" s="29" t="s">
        <v>31</v>
      </c>
      <c r="G176" s="28">
        <v>4</v>
      </c>
      <c r="H176" s="29" t="s">
        <v>41</v>
      </c>
      <c r="I176" s="28" t="s">
        <v>85</v>
      </c>
      <c r="J176" s="10">
        <f t="shared" ref="J176:J179" si="40">K176+L176+M176</f>
        <v>0</v>
      </c>
      <c r="K176" s="10">
        <v>0</v>
      </c>
      <c r="L176" s="10">
        <v>0</v>
      </c>
      <c r="M176" s="50">
        <v>0</v>
      </c>
      <c r="N176" s="16"/>
    </row>
    <row r="177" spans="1:14" ht="14.25" customHeight="1" x14ac:dyDescent="0.2">
      <c r="A177" s="98"/>
      <c r="B177" s="179"/>
      <c r="C177" s="110"/>
      <c r="D177" s="32" t="s">
        <v>5</v>
      </c>
      <c r="E177" s="28">
        <v>903</v>
      </c>
      <c r="F177" s="29" t="s">
        <v>31</v>
      </c>
      <c r="G177" s="28">
        <v>4</v>
      </c>
      <c r="H177" s="29" t="s">
        <v>41</v>
      </c>
      <c r="I177" s="28" t="s">
        <v>85</v>
      </c>
      <c r="J177" s="10">
        <f t="shared" si="40"/>
        <v>54908706.789999999</v>
      </c>
      <c r="K177" s="10">
        <v>54908706.789999999</v>
      </c>
      <c r="L177" s="10">
        <v>0</v>
      </c>
      <c r="M177" s="50">
        <v>0</v>
      </c>
      <c r="N177" s="10"/>
    </row>
    <row r="178" spans="1:14" ht="13.5" customHeight="1" x14ac:dyDescent="0.2">
      <c r="A178" s="98"/>
      <c r="B178" s="179"/>
      <c r="C178" s="110"/>
      <c r="D178" s="32" t="s">
        <v>10</v>
      </c>
      <c r="E178" s="28">
        <v>903</v>
      </c>
      <c r="F178" s="29" t="s">
        <v>31</v>
      </c>
      <c r="G178" s="28">
        <v>4</v>
      </c>
      <c r="H178" s="29" t="s">
        <v>41</v>
      </c>
      <c r="I178" s="28" t="s">
        <v>85</v>
      </c>
      <c r="J178" s="10">
        <f t="shared" si="40"/>
        <v>4132913.41</v>
      </c>
      <c r="K178" s="10">
        <v>4132913.41</v>
      </c>
      <c r="L178" s="10"/>
      <c r="M178" s="10"/>
      <c r="N178" s="10"/>
    </row>
    <row r="179" spans="1:14" ht="15.75" customHeight="1" x14ac:dyDescent="0.2">
      <c r="A179" s="98"/>
      <c r="B179" s="179"/>
      <c r="C179" s="110"/>
      <c r="D179" s="32" t="s">
        <v>7</v>
      </c>
      <c r="E179" s="28">
        <v>903</v>
      </c>
      <c r="F179" s="29" t="s">
        <v>31</v>
      </c>
      <c r="G179" s="28">
        <v>4</v>
      </c>
      <c r="H179" s="29" t="s">
        <v>41</v>
      </c>
      <c r="I179" s="28" t="s">
        <v>85</v>
      </c>
      <c r="J179" s="10">
        <f t="shared" si="40"/>
        <v>0</v>
      </c>
      <c r="K179" s="10">
        <v>0</v>
      </c>
      <c r="L179" s="10">
        <v>0</v>
      </c>
      <c r="M179" s="50">
        <v>0</v>
      </c>
      <c r="N179" s="10"/>
    </row>
    <row r="180" spans="1:14" ht="20.25" customHeight="1" x14ac:dyDescent="0.2">
      <c r="A180" s="99"/>
      <c r="B180" s="180"/>
      <c r="C180" s="110"/>
      <c r="D180" s="33" t="s">
        <v>8</v>
      </c>
      <c r="E180" s="28">
        <v>903</v>
      </c>
      <c r="F180" s="29" t="s">
        <v>31</v>
      </c>
      <c r="G180" s="28">
        <v>4</v>
      </c>
      <c r="H180" s="29" t="s">
        <v>41</v>
      </c>
      <c r="I180" s="28" t="s">
        <v>85</v>
      </c>
      <c r="J180" s="16">
        <f>J177+J178+J179</f>
        <v>59041620.200000003</v>
      </c>
      <c r="K180" s="16">
        <f>K177+K178+K179</f>
        <v>59041620.200000003</v>
      </c>
      <c r="L180" s="16">
        <f>L177+L178+L179</f>
        <v>0</v>
      </c>
      <c r="M180" s="51">
        <f>M177+M178+M179</f>
        <v>0</v>
      </c>
      <c r="N180" s="10"/>
    </row>
    <row r="181" spans="1:14" x14ac:dyDescent="0.2">
      <c r="A181" s="97">
        <v>34</v>
      </c>
      <c r="B181" s="100" t="s">
        <v>40</v>
      </c>
      <c r="C181" s="103" t="s">
        <v>74</v>
      </c>
      <c r="D181" s="27" t="s">
        <v>38</v>
      </c>
      <c r="E181" s="28">
        <v>903</v>
      </c>
      <c r="F181" s="29" t="s">
        <v>31</v>
      </c>
      <c r="G181" s="28">
        <v>4</v>
      </c>
      <c r="H181" s="29" t="s">
        <v>37</v>
      </c>
      <c r="I181" s="89" t="s">
        <v>39</v>
      </c>
      <c r="J181" s="90">
        <f t="shared" ref="J181:J185" si="41">K181+L181+M181</f>
        <v>0</v>
      </c>
      <c r="K181" s="91">
        <v>0</v>
      </c>
      <c r="L181" s="91">
        <v>0</v>
      </c>
      <c r="M181" s="92">
        <v>0</v>
      </c>
      <c r="N181" s="16"/>
    </row>
    <row r="182" spans="1:14" x14ac:dyDescent="0.2">
      <c r="A182" s="98"/>
      <c r="B182" s="101"/>
      <c r="C182" s="104"/>
      <c r="D182" s="35" t="s">
        <v>5</v>
      </c>
      <c r="E182" s="28">
        <v>903</v>
      </c>
      <c r="F182" s="29" t="s">
        <v>31</v>
      </c>
      <c r="G182" s="28">
        <v>4</v>
      </c>
      <c r="H182" s="29" t="s">
        <v>37</v>
      </c>
      <c r="I182" s="39" t="s">
        <v>39</v>
      </c>
      <c r="J182" s="17">
        <f t="shared" si="41"/>
        <v>2392000</v>
      </c>
      <c r="K182" s="11">
        <v>2392000</v>
      </c>
      <c r="L182" s="11">
        <v>0</v>
      </c>
      <c r="M182" s="12">
        <v>0</v>
      </c>
      <c r="N182" s="10"/>
    </row>
    <row r="183" spans="1:14" x14ac:dyDescent="0.2">
      <c r="A183" s="98"/>
      <c r="B183" s="101"/>
      <c r="C183" s="104"/>
      <c r="D183" s="35" t="s">
        <v>10</v>
      </c>
      <c r="E183" s="28">
        <v>903</v>
      </c>
      <c r="F183" s="29" t="s">
        <v>31</v>
      </c>
      <c r="G183" s="28">
        <v>4</v>
      </c>
      <c r="H183" s="29" t="s">
        <v>37</v>
      </c>
      <c r="I183" s="39" t="s">
        <v>39</v>
      </c>
      <c r="J183" s="17">
        <f t="shared" si="41"/>
        <v>176560.06</v>
      </c>
      <c r="K183" s="11">
        <v>176560.06</v>
      </c>
      <c r="L183" s="11">
        <v>0</v>
      </c>
      <c r="M183" s="12">
        <v>0</v>
      </c>
      <c r="N183" s="16"/>
    </row>
    <row r="184" spans="1:14" ht="14.25" customHeight="1" x14ac:dyDescent="0.2">
      <c r="A184" s="98"/>
      <c r="B184" s="101"/>
      <c r="C184" s="104"/>
      <c r="D184" s="35" t="s">
        <v>7</v>
      </c>
      <c r="E184" s="28">
        <v>903</v>
      </c>
      <c r="F184" s="29" t="s">
        <v>31</v>
      </c>
      <c r="G184" s="28">
        <v>4</v>
      </c>
      <c r="H184" s="29" t="s">
        <v>37</v>
      </c>
      <c r="I184" s="39" t="s">
        <v>39</v>
      </c>
      <c r="J184" s="17">
        <f t="shared" si="41"/>
        <v>0</v>
      </c>
      <c r="K184" s="14">
        <v>0</v>
      </c>
      <c r="L184" s="14">
        <v>0</v>
      </c>
      <c r="M184" s="12">
        <v>0</v>
      </c>
      <c r="N184" s="16"/>
    </row>
    <row r="185" spans="1:14" ht="27" customHeight="1" x14ac:dyDescent="0.2">
      <c r="A185" s="99"/>
      <c r="B185" s="102"/>
      <c r="C185" s="105"/>
      <c r="D185" s="93" t="s">
        <v>8</v>
      </c>
      <c r="E185" s="28">
        <v>903</v>
      </c>
      <c r="F185" s="29" t="s">
        <v>31</v>
      </c>
      <c r="G185" s="28">
        <v>4</v>
      </c>
      <c r="H185" s="29" t="s">
        <v>37</v>
      </c>
      <c r="I185" s="94" t="s">
        <v>39</v>
      </c>
      <c r="J185" s="95">
        <f t="shared" si="41"/>
        <v>2568560.06</v>
      </c>
      <c r="K185" s="96">
        <f>SUM(K181:K184)</f>
        <v>2568560.06</v>
      </c>
      <c r="L185" s="96">
        <f>SUM(L181:L184)</f>
        <v>0</v>
      </c>
      <c r="M185" s="96">
        <f>SUM(M181:M184)</f>
        <v>0</v>
      </c>
      <c r="N185" s="10" t="s">
        <v>65</v>
      </c>
    </row>
    <row r="186" spans="1:14" x14ac:dyDescent="0.2">
      <c r="A186" s="97">
        <v>35</v>
      </c>
      <c r="B186" s="100" t="s">
        <v>91</v>
      </c>
      <c r="C186" s="103" t="s">
        <v>74</v>
      </c>
      <c r="D186" s="27" t="s">
        <v>38</v>
      </c>
      <c r="E186" s="28">
        <v>903</v>
      </c>
      <c r="F186" s="29" t="s">
        <v>31</v>
      </c>
      <c r="G186" s="28">
        <v>1</v>
      </c>
      <c r="H186" s="29" t="s">
        <v>89</v>
      </c>
      <c r="I186" s="89" t="s">
        <v>90</v>
      </c>
      <c r="J186" s="90">
        <f t="shared" ref="J186:J190" si="42">K186+L186+M186</f>
        <v>0</v>
      </c>
      <c r="K186" s="91">
        <v>0</v>
      </c>
      <c r="L186" s="91">
        <v>0</v>
      </c>
      <c r="M186" s="92">
        <v>0</v>
      </c>
      <c r="N186" s="16"/>
    </row>
    <row r="187" spans="1:14" x14ac:dyDescent="0.2">
      <c r="A187" s="98"/>
      <c r="B187" s="101"/>
      <c r="C187" s="104"/>
      <c r="D187" s="35" t="s">
        <v>5</v>
      </c>
      <c r="E187" s="28">
        <v>903</v>
      </c>
      <c r="F187" s="29" t="s">
        <v>31</v>
      </c>
      <c r="G187" s="28">
        <v>1</v>
      </c>
      <c r="H187" s="29" t="s">
        <v>89</v>
      </c>
      <c r="I187" s="89" t="s">
        <v>90</v>
      </c>
      <c r="J187" s="17">
        <f t="shared" si="42"/>
        <v>892192.9</v>
      </c>
      <c r="K187" s="11">
        <v>892192.9</v>
      </c>
      <c r="L187" s="11">
        <v>0</v>
      </c>
      <c r="M187" s="12">
        <v>0</v>
      </c>
      <c r="N187" s="10"/>
    </row>
    <row r="188" spans="1:14" x14ac:dyDescent="0.2">
      <c r="A188" s="98"/>
      <c r="B188" s="101"/>
      <c r="C188" s="104"/>
      <c r="D188" s="35" t="s">
        <v>10</v>
      </c>
      <c r="E188" s="28">
        <v>903</v>
      </c>
      <c r="F188" s="29" t="s">
        <v>31</v>
      </c>
      <c r="G188" s="28">
        <v>1</v>
      </c>
      <c r="H188" s="29" t="s">
        <v>89</v>
      </c>
      <c r="I188" s="89" t="s">
        <v>90</v>
      </c>
      <c r="J188" s="17">
        <f t="shared" si="42"/>
        <v>0</v>
      </c>
      <c r="K188" s="11"/>
      <c r="L188" s="11">
        <v>0</v>
      </c>
      <c r="M188" s="12">
        <v>0</v>
      </c>
      <c r="N188" s="16"/>
    </row>
    <row r="189" spans="1:14" ht="14.25" customHeight="1" x14ac:dyDescent="0.2">
      <c r="A189" s="98"/>
      <c r="B189" s="101"/>
      <c r="C189" s="104"/>
      <c r="D189" s="35" t="s">
        <v>7</v>
      </c>
      <c r="E189" s="28">
        <v>903</v>
      </c>
      <c r="F189" s="29" t="s">
        <v>31</v>
      </c>
      <c r="G189" s="28">
        <v>1</v>
      </c>
      <c r="H189" s="29" t="s">
        <v>89</v>
      </c>
      <c r="I189" s="89" t="s">
        <v>90</v>
      </c>
      <c r="J189" s="17">
        <f t="shared" si="42"/>
        <v>0</v>
      </c>
      <c r="K189" s="14">
        <v>0</v>
      </c>
      <c r="L189" s="14">
        <v>0</v>
      </c>
      <c r="M189" s="12">
        <v>0</v>
      </c>
      <c r="N189" s="16"/>
    </row>
    <row r="190" spans="1:14" ht="37.5" customHeight="1" x14ac:dyDescent="0.2">
      <c r="A190" s="99"/>
      <c r="B190" s="102"/>
      <c r="C190" s="105"/>
      <c r="D190" s="93" t="s">
        <v>8</v>
      </c>
      <c r="E190" s="28">
        <v>903</v>
      </c>
      <c r="F190" s="29" t="s">
        <v>31</v>
      </c>
      <c r="G190" s="28">
        <v>1</v>
      </c>
      <c r="H190" s="29" t="s">
        <v>89</v>
      </c>
      <c r="I190" s="89" t="s">
        <v>90</v>
      </c>
      <c r="J190" s="95">
        <f t="shared" si="42"/>
        <v>892192.9</v>
      </c>
      <c r="K190" s="96">
        <f>SUM(K186:K189)</f>
        <v>892192.9</v>
      </c>
      <c r="L190" s="96">
        <f>SUM(L186:L189)</f>
        <v>0</v>
      </c>
      <c r="M190" s="96">
        <f>SUM(M186:M189)</f>
        <v>0</v>
      </c>
      <c r="N190" s="10"/>
    </row>
    <row r="191" spans="1:14" x14ac:dyDescent="0.2">
      <c r="A191" s="97">
        <v>36</v>
      </c>
      <c r="B191" s="100" t="s">
        <v>92</v>
      </c>
      <c r="C191" s="103" t="s">
        <v>74</v>
      </c>
      <c r="D191" s="27" t="s">
        <v>38</v>
      </c>
      <c r="E191" s="28">
        <v>903</v>
      </c>
      <c r="F191" s="29" t="s">
        <v>31</v>
      </c>
      <c r="G191" s="28">
        <v>4</v>
      </c>
      <c r="H191" s="29" t="s">
        <v>48</v>
      </c>
      <c r="I191" s="89">
        <v>15880</v>
      </c>
      <c r="J191" s="90">
        <f t="shared" ref="J191:J195" si="43">K191+L191+M191</f>
        <v>0</v>
      </c>
      <c r="K191" s="91">
        <v>0</v>
      </c>
      <c r="L191" s="91">
        <v>0</v>
      </c>
      <c r="M191" s="92">
        <v>0</v>
      </c>
      <c r="N191" s="16"/>
    </row>
    <row r="192" spans="1:14" x14ac:dyDescent="0.2">
      <c r="A192" s="98"/>
      <c r="B192" s="101"/>
      <c r="C192" s="104"/>
      <c r="D192" s="35" t="s">
        <v>5</v>
      </c>
      <c r="E192" s="28">
        <v>903</v>
      </c>
      <c r="F192" s="29" t="s">
        <v>31</v>
      </c>
      <c r="G192" s="28">
        <v>4</v>
      </c>
      <c r="H192" s="29" t="s">
        <v>48</v>
      </c>
      <c r="I192" s="89">
        <v>15880</v>
      </c>
      <c r="J192" s="17">
        <f t="shared" si="43"/>
        <v>72910</v>
      </c>
      <c r="K192" s="11">
        <v>72910</v>
      </c>
      <c r="L192" s="11">
        <v>0</v>
      </c>
      <c r="M192" s="12">
        <v>0</v>
      </c>
      <c r="N192" s="10"/>
    </row>
    <row r="193" spans="1:14" x14ac:dyDescent="0.2">
      <c r="A193" s="98"/>
      <c r="B193" s="101"/>
      <c r="C193" s="104"/>
      <c r="D193" s="35" t="s">
        <v>10</v>
      </c>
      <c r="E193" s="28">
        <v>903</v>
      </c>
      <c r="F193" s="29" t="s">
        <v>31</v>
      </c>
      <c r="G193" s="28">
        <v>4</v>
      </c>
      <c r="H193" s="29" t="s">
        <v>48</v>
      </c>
      <c r="I193" s="89">
        <v>15880</v>
      </c>
      <c r="J193" s="17">
        <f t="shared" si="43"/>
        <v>0</v>
      </c>
      <c r="K193" s="11">
        <v>0</v>
      </c>
      <c r="L193" s="11">
        <v>0</v>
      </c>
      <c r="M193" s="12">
        <v>0</v>
      </c>
      <c r="N193" s="16"/>
    </row>
    <row r="194" spans="1:14" ht="14.25" customHeight="1" x14ac:dyDescent="0.2">
      <c r="A194" s="98"/>
      <c r="B194" s="101"/>
      <c r="C194" s="104"/>
      <c r="D194" s="35" t="s">
        <v>7</v>
      </c>
      <c r="E194" s="28">
        <v>903</v>
      </c>
      <c r="F194" s="29" t="s">
        <v>31</v>
      </c>
      <c r="G194" s="28">
        <v>4</v>
      </c>
      <c r="H194" s="29" t="s">
        <v>48</v>
      </c>
      <c r="I194" s="89">
        <v>15880</v>
      </c>
      <c r="J194" s="17">
        <f t="shared" si="43"/>
        <v>0</v>
      </c>
      <c r="K194" s="14">
        <v>0</v>
      </c>
      <c r="L194" s="14">
        <v>0</v>
      </c>
      <c r="M194" s="12">
        <v>0</v>
      </c>
      <c r="N194" s="16"/>
    </row>
    <row r="195" spans="1:14" ht="33.75" customHeight="1" x14ac:dyDescent="0.2">
      <c r="A195" s="99"/>
      <c r="B195" s="102"/>
      <c r="C195" s="105"/>
      <c r="D195" s="93" t="s">
        <v>8</v>
      </c>
      <c r="E195" s="28">
        <v>903</v>
      </c>
      <c r="F195" s="29" t="s">
        <v>31</v>
      </c>
      <c r="G195" s="28">
        <v>4</v>
      </c>
      <c r="H195" s="29" t="s">
        <v>48</v>
      </c>
      <c r="I195" s="89">
        <v>15880</v>
      </c>
      <c r="J195" s="95">
        <f t="shared" si="43"/>
        <v>72910</v>
      </c>
      <c r="K195" s="96">
        <f>SUM(K191:K194)</f>
        <v>72910</v>
      </c>
      <c r="L195" s="96">
        <f>SUM(L191:L194)</f>
        <v>0</v>
      </c>
      <c r="M195" s="96">
        <f>SUM(M191:M194)</f>
        <v>0</v>
      </c>
      <c r="N195" s="10"/>
    </row>
    <row r="196" spans="1:14" x14ac:dyDescent="0.2">
      <c r="A196" s="97">
        <v>37</v>
      </c>
      <c r="B196" s="100" t="s">
        <v>94</v>
      </c>
      <c r="C196" s="103" t="s">
        <v>74</v>
      </c>
      <c r="D196" s="27" t="s">
        <v>38</v>
      </c>
      <c r="E196" s="28">
        <v>903</v>
      </c>
      <c r="F196" s="29" t="s">
        <v>31</v>
      </c>
      <c r="G196" s="28">
        <v>4</v>
      </c>
      <c r="H196" s="29" t="s">
        <v>48</v>
      </c>
      <c r="I196" s="89">
        <v>15890</v>
      </c>
      <c r="J196" s="90">
        <f t="shared" ref="J196:J200" si="44">K196+L196+M196</f>
        <v>0</v>
      </c>
      <c r="K196" s="91">
        <v>0</v>
      </c>
      <c r="L196" s="91">
        <v>0</v>
      </c>
      <c r="M196" s="92">
        <v>0</v>
      </c>
      <c r="N196" s="16"/>
    </row>
    <row r="197" spans="1:14" x14ac:dyDescent="0.2">
      <c r="A197" s="98"/>
      <c r="B197" s="101"/>
      <c r="C197" s="104"/>
      <c r="D197" s="35" t="s">
        <v>5</v>
      </c>
      <c r="E197" s="28">
        <v>903</v>
      </c>
      <c r="F197" s="29" t="s">
        <v>31</v>
      </c>
      <c r="G197" s="28">
        <v>4</v>
      </c>
      <c r="H197" s="29" t="s">
        <v>48</v>
      </c>
      <c r="I197" s="89">
        <v>15890</v>
      </c>
      <c r="J197" s="17">
        <f t="shared" si="44"/>
        <v>31700</v>
      </c>
      <c r="K197" s="11">
        <v>31700</v>
      </c>
      <c r="L197" s="11">
        <v>0</v>
      </c>
      <c r="M197" s="12">
        <v>0</v>
      </c>
      <c r="N197" s="10"/>
    </row>
    <row r="198" spans="1:14" ht="18" customHeight="1" x14ac:dyDescent="0.2">
      <c r="A198" s="98"/>
      <c r="B198" s="101"/>
      <c r="C198" s="104"/>
      <c r="D198" s="35" t="s">
        <v>10</v>
      </c>
      <c r="E198" s="28">
        <v>903</v>
      </c>
      <c r="F198" s="29" t="s">
        <v>31</v>
      </c>
      <c r="G198" s="28">
        <v>4</v>
      </c>
      <c r="H198" s="29" t="s">
        <v>48</v>
      </c>
      <c r="I198" s="89">
        <v>15890</v>
      </c>
      <c r="J198" s="17">
        <f t="shared" si="44"/>
        <v>0</v>
      </c>
      <c r="K198" s="11">
        <v>0</v>
      </c>
      <c r="L198" s="11">
        <v>0</v>
      </c>
      <c r="M198" s="12">
        <v>0</v>
      </c>
      <c r="N198" s="16"/>
    </row>
    <row r="199" spans="1:14" ht="22.5" customHeight="1" x14ac:dyDescent="0.2">
      <c r="A199" s="98"/>
      <c r="B199" s="101"/>
      <c r="C199" s="104"/>
      <c r="D199" s="35" t="s">
        <v>7</v>
      </c>
      <c r="E199" s="28">
        <v>903</v>
      </c>
      <c r="F199" s="29" t="s">
        <v>31</v>
      </c>
      <c r="G199" s="28">
        <v>4</v>
      </c>
      <c r="H199" s="29" t="s">
        <v>48</v>
      </c>
      <c r="I199" s="89">
        <v>15890</v>
      </c>
      <c r="J199" s="17">
        <f t="shared" si="44"/>
        <v>0</v>
      </c>
      <c r="K199" s="14">
        <v>0</v>
      </c>
      <c r="L199" s="14">
        <v>0</v>
      </c>
      <c r="M199" s="12">
        <v>0</v>
      </c>
      <c r="N199" s="16"/>
    </row>
    <row r="200" spans="1:14" ht="45" customHeight="1" x14ac:dyDescent="0.2">
      <c r="A200" s="99"/>
      <c r="B200" s="102"/>
      <c r="C200" s="105"/>
      <c r="D200" s="93" t="s">
        <v>8</v>
      </c>
      <c r="E200" s="28">
        <v>903</v>
      </c>
      <c r="F200" s="29" t="s">
        <v>31</v>
      </c>
      <c r="G200" s="28">
        <v>4</v>
      </c>
      <c r="H200" s="29" t="s">
        <v>48</v>
      </c>
      <c r="I200" s="89">
        <v>15890</v>
      </c>
      <c r="J200" s="95">
        <f t="shared" si="44"/>
        <v>31700</v>
      </c>
      <c r="K200" s="96">
        <f>SUM(K196:K199)</f>
        <v>31700</v>
      </c>
      <c r="L200" s="96">
        <f>SUM(L196:L199)</f>
        <v>0</v>
      </c>
      <c r="M200" s="96">
        <f>SUM(M196:M199)</f>
        <v>0</v>
      </c>
      <c r="N200" s="10"/>
    </row>
    <row r="201" spans="1:14" x14ac:dyDescent="0.2">
      <c r="A201" s="97">
        <v>38</v>
      </c>
      <c r="B201" s="100" t="s">
        <v>93</v>
      </c>
      <c r="C201" s="103" t="s">
        <v>74</v>
      </c>
      <c r="D201" s="27" t="s">
        <v>38</v>
      </c>
      <c r="E201" s="28">
        <v>903</v>
      </c>
      <c r="F201" s="29" t="s">
        <v>31</v>
      </c>
      <c r="G201" s="28">
        <v>4</v>
      </c>
      <c r="H201" s="29" t="s">
        <v>48</v>
      </c>
      <c r="I201" s="89">
        <v>15920</v>
      </c>
      <c r="J201" s="90">
        <f t="shared" ref="J201:J205" si="45">K201+L201+M201</f>
        <v>0</v>
      </c>
      <c r="K201" s="91">
        <v>0</v>
      </c>
      <c r="L201" s="91">
        <v>0</v>
      </c>
      <c r="M201" s="92">
        <v>0</v>
      </c>
      <c r="N201" s="16"/>
    </row>
    <row r="202" spans="1:14" x14ac:dyDescent="0.2">
      <c r="A202" s="98"/>
      <c r="B202" s="101"/>
      <c r="C202" s="104"/>
      <c r="D202" s="35" t="s">
        <v>5</v>
      </c>
      <c r="E202" s="28">
        <v>903</v>
      </c>
      <c r="F202" s="29" t="s">
        <v>31</v>
      </c>
      <c r="G202" s="28">
        <v>4</v>
      </c>
      <c r="H202" s="29" t="s">
        <v>48</v>
      </c>
      <c r="I202" s="89">
        <v>15920</v>
      </c>
      <c r="J202" s="17">
        <f t="shared" si="45"/>
        <v>170000</v>
      </c>
      <c r="K202" s="11">
        <v>170000</v>
      </c>
      <c r="L202" s="11">
        <v>0</v>
      </c>
      <c r="M202" s="12">
        <v>0</v>
      </c>
      <c r="N202" s="10"/>
    </row>
    <row r="203" spans="1:14" x14ac:dyDescent="0.2">
      <c r="A203" s="98"/>
      <c r="B203" s="101"/>
      <c r="C203" s="104"/>
      <c r="D203" s="35" t="s">
        <v>10</v>
      </c>
      <c r="E203" s="28">
        <v>903</v>
      </c>
      <c r="F203" s="29" t="s">
        <v>31</v>
      </c>
      <c r="G203" s="28">
        <v>4</v>
      </c>
      <c r="H203" s="29" t="s">
        <v>48</v>
      </c>
      <c r="I203" s="89">
        <v>15920</v>
      </c>
      <c r="J203" s="17">
        <f t="shared" si="45"/>
        <v>0</v>
      </c>
      <c r="K203" s="11">
        <v>0</v>
      </c>
      <c r="L203" s="11">
        <v>0</v>
      </c>
      <c r="M203" s="12">
        <v>0</v>
      </c>
      <c r="N203" s="16"/>
    </row>
    <row r="204" spans="1:14" ht="14.25" customHeight="1" x14ac:dyDescent="0.2">
      <c r="A204" s="98"/>
      <c r="B204" s="101"/>
      <c r="C204" s="104"/>
      <c r="D204" s="35" t="s">
        <v>7</v>
      </c>
      <c r="E204" s="28">
        <v>903</v>
      </c>
      <c r="F204" s="29" t="s">
        <v>31</v>
      </c>
      <c r="G204" s="28">
        <v>4</v>
      </c>
      <c r="H204" s="29" t="s">
        <v>48</v>
      </c>
      <c r="I204" s="89">
        <v>15920</v>
      </c>
      <c r="J204" s="17">
        <f t="shared" si="45"/>
        <v>0</v>
      </c>
      <c r="K204" s="14">
        <v>0</v>
      </c>
      <c r="L204" s="14">
        <v>0</v>
      </c>
      <c r="M204" s="12">
        <v>0</v>
      </c>
      <c r="N204" s="16"/>
    </row>
    <row r="205" spans="1:14" ht="37.5" customHeight="1" x14ac:dyDescent="0.2">
      <c r="A205" s="99"/>
      <c r="B205" s="102"/>
      <c r="C205" s="105"/>
      <c r="D205" s="93" t="s">
        <v>8</v>
      </c>
      <c r="E205" s="28">
        <v>903</v>
      </c>
      <c r="F205" s="29" t="s">
        <v>31</v>
      </c>
      <c r="G205" s="28">
        <v>4</v>
      </c>
      <c r="H205" s="29" t="s">
        <v>48</v>
      </c>
      <c r="I205" s="89">
        <v>15920</v>
      </c>
      <c r="J205" s="95">
        <f t="shared" si="45"/>
        <v>170000</v>
      </c>
      <c r="K205" s="96">
        <f>SUM(K201:K204)</f>
        <v>170000</v>
      </c>
      <c r="L205" s="96">
        <f>SUM(L201:L204)</f>
        <v>0</v>
      </c>
      <c r="M205" s="96">
        <f>SUM(M201:M204)</f>
        <v>0</v>
      </c>
      <c r="N205" s="10"/>
    </row>
    <row r="206" spans="1:14" x14ac:dyDescent="0.2">
      <c r="A206" s="97">
        <v>39</v>
      </c>
      <c r="B206" s="100" t="s">
        <v>95</v>
      </c>
      <c r="C206" s="103" t="s">
        <v>74</v>
      </c>
      <c r="D206" s="27" t="s">
        <v>38</v>
      </c>
      <c r="E206" s="28">
        <v>903</v>
      </c>
      <c r="F206" s="29" t="s">
        <v>31</v>
      </c>
      <c r="G206" s="28">
        <v>4</v>
      </c>
      <c r="H206" s="29" t="s">
        <v>73</v>
      </c>
      <c r="I206" s="89">
        <v>15920</v>
      </c>
      <c r="J206" s="90">
        <f t="shared" ref="J206:J210" si="46">K206+L206+M206</f>
        <v>0</v>
      </c>
      <c r="K206" s="91">
        <v>0</v>
      </c>
      <c r="L206" s="91">
        <v>0</v>
      </c>
      <c r="M206" s="92">
        <v>0</v>
      </c>
      <c r="N206" s="16"/>
    </row>
    <row r="207" spans="1:14" x14ac:dyDescent="0.2">
      <c r="A207" s="98"/>
      <c r="B207" s="101"/>
      <c r="C207" s="104"/>
      <c r="D207" s="35" t="s">
        <v>5</v>
      </c>
      <c r="E207" s="28">
        <v>903</v>
      </c>
      <c r="F207" s="29" t="s">
        <v>31</v>
      </c>
      <c r="G207" s="28">
        <v>4</v>
      </c>
      <c r="H207" s="29" t="s">
        <v>73</v>
      </c>
      <c r="I207" s="89">
        <v>15920</v>
      </c>
      <c r="J207" s="17">
        <f t="shared" si="46"/>
        <v>150000</v>
      </c>
      <c r="K207" s="11">
        <v>150000</v>
      </c>
      <c r="L207" s="11">
        <v>0</v>
      </c>
      <c r="M207" s="12">
        <v>0</v>
      </c>
      <c r="N207" s="10"/>
    </row>
    <row r="208" spans="1:14" x14ac:dyDescent="0.2">
      <c r="A208" s="98"/>
      <c r="B208" s="101"/>
      <c r="C208" s="104"/>
      <c r="D208" s="35" t="s">
        <v>10</v>
      </c>
      <c r="E208" s="28">
        <v>903</v>
      </c>
      <c r="F208" s="29" t="s">
        <v>31</v>
      </c>
      <c r="G208" s="28">
        <v>4</v>
      </c>
      <c r="H208" s="29" t="s">
        <v>73</v>
      </c>
      <c r="I208" s="89">
        <v>15920</v>
      </c>
      <c r="J208" s="17">
        <f t="shared" si="46"/>
        <v>0</v>
      </c>
      <c r="K208" s="11">
        <v>0</v>
      </c>
      <c r="L208" s="11">
        <v>0</v>
      </c>
      <c r="M208" s="12">
        <v>0</v>
      </c>
      <c r="N208" s="16"/>
    </row>
    <row r="209" spans="1:14" ht="14.25" customHeight="1" x14ac:dyDescent="0.2">
      <c r="A209" s="98"/>
      <c r="B209" s="101"/>
      <c r="C209" s="104"/>
      <c r="D209" s="35" t="s">
        <v>7</v>
      </c>
      <c r="E209" s="28">
        <v>903</v>
      </c>
      <c r="F209" s="29" t="s">
        <v>31</v>
      </c>
      <c r="G209" s="28">
        <v>4</v>
      </c>
      <c r="H209" s="29" t="s">
        <v>73</v>
      </c>
      <c r="I209" s="89">
        <v>15920</v>
      </c>
      <c r="J209" s="17">
        <f t="shared" si="46"/>
        <v>0</v>
      </c>
      <c r="K209" s="14">
        <v>0</v>
      </c>
      <c r="L209" s="14">
        <v>0</v>
      </c>
      <c r="M209" s="12">
        <v>0</v>
      </c>
      <c r="N209" s="16"/>
    </row>
    <row r="210" spans="1:14" ht="37.5" customHeight="1" x14ac:dyDescent="0.2">
      <c r="A210" s="99"/>
      <c r="B210" s="102"/>
      <c r="C210" s="105"/>
      <c r="D210" s="93" t="s">
        <v>8</v>
      </c>
      <c r="E210" s="28">
        <v>903</v>
      </c>
      <c r="F210" s="29" t="s">
        <v>31</v>
      </c>
      <c r="G210" s="28">
        <v>4</v>
      </c>
      <c r="H210" s="29" t="s">
        <v>73</v>
      </c>
      <c r="I210" s="89">
        <v>15920</v>
      </c>
      <c r="J210" s="95">
        <f t="shared" si="46"/>
        <v>150000</v>
      </c>
      <c r="K210" s="96">
        <f>SUM(K206:K209)</f>
        <v>150000</v>
      </c>
      <c r="L210" s="96">
        <f>SUM(L206:L209)</f>
        <v>0</v>
      </c>
      <c r="M210" s="96">
        <f>SUM(M206:M209)</f>
        <v>0</v>
      </c>
      <c r="N210" s="10"/>
    </row>
  </sheetData>
  <mergeCells count="163">
    <mergeCell ref="A176:A180"/>
    <mergeCell ref="B176:B180"/>
    <mergeCell ref="C176:C180"/>
    <mergeCell ref="A181:A185"/>
    <mergeCell ref="B181:B185"/>
    <mergeCell ref="C181:C185"/>
    <mergeCell ref="A161:A165"/>
    <mergeCell ref="B161:B165"/>
    <mergeCell ref="C161:C165"/>
    <mergeCell ref="A171:A175"/>
    <mergeCell ref="C171:C175"/>
    <mergeCell ref="B171:B175"/>
    <mergeCell ref="A166:A170"/>
    <mergeCell ref="B166:B170"/>
    <mergeCell ref="C166:C170"/>
    <mergeCell ref="A126:A130"/>
    <mergeCell ref="A121:A125"/>
    <mergeCell ref="A106:A110"/>
    <mergeCell ref="C121:C125"/>
    <mergeCell ref="B121:B125"/>
    <mergeCell ref="C126:C130"/>
    <mergeCell ref="B126:B130"/>
    <mergeCell ref="A156:A160"/>
    <mergeCell ref="A131:A135"/>
    <mergeCell ref="A146:A150"/>
    <mergeCell ref="A151:A155"/>
    <mergeCell ref="A136:A140"/>
    <mergeCell ref="A141:A145"/>
    <mergeCell ref="B151:B155"/>
    <mergeCell ref="C151:C155"/>
    <mergeCell ref="B146:B150"/>
    <mergeCell ref="C146:C150"/>
    <mergeCell ref="B141:B145"/>
    <mergeCell ref="C141:C145"/>
    <mergeCell ref="B131:B135"/>
    <mergeCell ref="C131:C135"/>
    <mergeCell ref="C111:C115"/>
    <mergeCell ref="B156:B160"/>
    <mergeCell ref="C156:C160"/>
    <mergeCell ref="B116:B120"/>
    <mergeCell ref="C116:C120"/>
    <mergeCell ref="C86:C90"/>
    <mergeCell ref="B86:B90"/>
    <mergeCell ref="C106:C110"/>
    <mergeCell ref="B91:B95"/>
    <mergeCell ref="A91:A95"/>
    <mergeCell ref="A101:A105"/>
    <mergeCell ref="A111:A115"/>
    <mergeCell ref="A96:A100"/>
    <mergeCell ref="A86:A90"/>
    <mergeCell ref="A116:A120"/>
    <mergeCell ref="B111:B115"/>
    <mergeCell ref="B136:B140"/>
    <mergeCell ref="C136:C140"/>
    <mergeCell ref="B106:B110"/>
    <mergeCell ref="B96:B100"/>
    <mergeCell ref="C96:C100"/>
    <mergeCell ref="B12:B16"/>
    <mergeCell ref="A12:A16"/>
    <mergeCell ref="B43:B47"/>
    <mergeCell ref="C43:C47"/>
    <mergeCell ref="C48:C52"/>
    <mergeCell ref="B48:B52"/>
    <mergeCell ref="A48:A52"/>
    <mergeCell ref="B22:B26"/>
    <mergeCell ref="A22:A26"/>
    <mergeCell ref="B27:B31"/>
    <mergeCell ref="C27:C31"/>
    <mergeCell ref="A27:A31"/>
    <mergeCell ref="A32:A36"/>
    <mergeCell ref="B38:B42"/>
    <mergeCell ref="C38:C42"/>
    <mergeCell ref="A43:A47"/>
    <mergeCell ref="A38:A42"/>
    <mergeCell ref="C22:C26"/>
    <mergeCell ref="C32:C36"/>
    <mergeCell ref="B8:B11"/>
    <mergeCell ref="C7:C11"/>
    <mergeCell ref="A7:A11"/>
    <mergeCell ref="D1:N1"/>
    <mergeCell ref="A17:A21"/>
    <mergeCell ref="N3:N5"/>
    <mergeCell ref="A2:M2"/>
    <mergeCell ref="A3:A4"/>
    <mergeCell ref="B3:B4"/>
    <mergeCell ref="C3:C4"/>
    <mergeCell ref="D3:D4"/>
    <mergeCell ref="K3:M3"/>
    <mergeCell ref="J3:J4"/>
    <mergeCell ref="E3:I4"/>
    <mergeCell ref="C12:C16"/>
    <mergeCell ref="B17:B21"/>
    <mergeCell ref="C17:C21"/>
    <mergeCell ref="B32:B36"/>
    <mergeCell ref="A61:A65"/>
    <mergeCell ref="C61:C65"/>
    <mergeCell ref="B62:B65"/>
    <mergeCell ref="C101:C105"/>
    <mergeCell ref="B101:B105"/>
    <mergeCell ref="B53:B60"/>
    <mergeCell ref="C53:C60"/>
    <mergeCell ref="B66:B70"/>
    <mergeCell ref="C66:C70"/>
    <mergeCell ref="A76:A80"/>
    <mergeCell ref="C81:C85"/>
    <mergeCell ref="B81:B85"/>
    <mergeCell ref="A81:A85"/>
    <mergeCell ref="B71:B75"/>
    <mergeCell ref="C71:C75"/>
    <mergeCell ref="B76:B80"/>
    <mergeCell ref="C76:C80"/>
    <mergeCell ref="A53:A60"/>
    <mergeCell ref="A66:A70"/>
    <mergeCell ref="A71:A75"/>
    <mergeCell ref="E55:E56"/>
    <mergeCell ref="F55:F56"/>
    <mergeCell ref="G55:G56"/>
    <mergeCell ref="H55:H56"/>
    <mergeCell ref="I55:I56"/>
    <mergeCell ref="D53:D54"/>
    <mergeCell ref="E53:E54"/>
    <mergeCell ref="F53:F54"/>
    <mergeCell ref="G53:G54"/>
    <mergeCell ref="H53:H54"/>
    <mergeCell ref="M57:M58"/>
    <mergeCell ref="N57:N58"/>
    <mergeCell ref="C91:C95"/>
    <mergeCell ref="M53:M54"/>
    <mergeCell ref="N53:N54"/>
    <mergeCell ref="J55:J56"/>
    <mergeCell ref="K55:K56"/>
    <mergeCell ref="L55:L56"/>
    <mergeCell ref="M55:M56"/>
    <mergeCell ref="N55:N56"/>
    <mergeCell ref="H57:H58"/>
    <mergeCell ref="I57:I58"/>
    <mergeCell ref="J53:J54"/>
    <mergeCell ref="K53:K54"/>
    <mergeCell ref="L53:L54"/>
    <mergeCell ref="J57:J58"/>
    <mergeCell ref="K57:K58"/>
    <mergeCell ref="L57:L58"/>
    <mergeCell ref="D55:D56"/>
    <mergeCell ref="D57:D58"/>
    <mergeCell ref="E57:E58"/>
    <mergeCell ref="F57:F58"/>
    <mergeCell ref="G57:G58"/>
    <mergeCell ref="I53:I54"/>
    <mergeCell ref="A201:A205"/>
    <mergeCell ref="B201:B205"/>
    <mergeCell ref="C201:C205"/>
    <mergeCell ref="A206:A210"/>
    <mergeCell ref="B206:B210"/>
    <mergeCell ref="C206:C210"/>
    <mergeCell ref="A186:A190"/>
    <mergeCell ref="B186:B190"/>
    <mergeCell ref="C186:C190"/>
    <mergeCell ref="A191:A195"/>
    <mergeCell ref="B191:B195"/>
    <mergeCell ref="C191:C195"/>
    <mergeCell ref="A196:A200"/>
    <mergeCell ref="B196:B200"/>
    <mergeCell ref="C196:C200"/>
  </mergeCells>
  <pageMargins left="0.47244094488188981" right="7.874015748031496E-2" top="0.59055118110236227" bottom="0.35433070866141736" header="0.31496062992125984" footer="0.19685039370078741"/>
  <pageSetup paperSize="9" scale="75" firstPageNumber="36" orientation="landscape" r:id="rId1"/>
  <headerFooter alignWithMargins="0">
    <oddHeader>&amp;Ф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2023-01-17T12:09:20Z</dcterms:modified>
</cp:coreProperties>
</file>