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НА САЙТ\Планирование бюджет1 декабрь 2023\Решение о внесении изменений\"/>
    </mc:Choice>
  </mc:AlternateContent>
  <bookViews>
    <workbookView xWindow="0" yWindow="0" windowWidth="19200" windowHeight="114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доходы'!$A$10:$E$129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доходы'!$A$1:$E$155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C147" i="5" l="1"/>
  <c r="C152" i="5" l="1"/>
  <c r="C151" i="5" s="1"/>
  <c r="C137" i="5" l="1"/>
  <c r="C136" i="5" s="1"/>
  <c r="C149" i="5"/>
  <c r="C146" i="5" l="1"/>
  <c r="C45" i="5"/>
  <c r="C132" i="5" l="1"/>
  <c r="C130" i="5"/>
  <c r="C123" i="5"/>
  <c r="C105" i="5"/>
  <c r="C99" i="5"/>
  <c r="C86" i="5"/>
  <c r="C66" i="5"/>
  <c r="C65" i="5" s="1"/>
  <c r="C63" i="5"/>
  <c r="D52" i="5"/>
  <c r="E52" i="5"/>
  <c r="C53" i="5"/>
  <c r="C52" i="5" s="1"/>
  <c r="C12" i="5"/>
  <c r="C127" i="5" l="1"/>
  <c r="C126" i="5" s="1"/>
  <c r="C92" i="5"/>
  <c r="C85" i="5"/>
  <c r="D45" i="5" l="1"/>
  <c r="E45" i="5"/>
  <c r="C37" i="5"/>
  <c r="C24" i="5"/>
  <c r="C22" i="5"/>
  <c r="C26" i="5"/>
  <c r="C28" i="5"/>
  <c r="C21" i="5" l="1"/>
  <c r="C20" i="5" s="1"/>
  <c r="E149" i="5"/>
  <c r="E147" i="5"/>
  <c r="E142" i="5"/>
  <c r="E140" i="5"/>
  <c r="D149" i="5"/>
  <c r="D147" i="5"/>
  <c r="D142" i="5"/>
  <c r="D140" i="5"/>
  <c r="C139" i="5"/>
  <c r="C135" i="5" s="1"/>
  <c r="C134" i="5" s="1"/>
  <c r="D146" i="5" l="1"/>
  <c r="D139" i="5"/>
  <c r="D135" i="5" s="1"/>
  <c r="D134" i="5" s="1"/>
  <c r="E146" i="5"/>
  <c r="E139" i="5"/>
  <c r="E135" i="5" l="1"/>
  <c r="E134" i="5" s="1"/>
  <c r="E126" i="5"/>
  <c r="D126" i="5"/>
  <c r="C56" i="5"/>
  <c r="C34" i="5"/>
  <c r="E128" i="5" l="1"/>
  <c r="E123" i="5"/>
  <c r="E121" i="5"/>
  <c r="E119" i="5"/>
  <c r="E117" i="5"/>
  <c r="E115" i="5"/>
  <c r="E113" i="5"/>
  <c r="E111" i="5"/>
  <c r="E109" i="5"/>
  <c r="E107" i="5"/>
  <c r="E105" i="5"/>
  <c r="E103" i="5"/>
  <c r="E101" i="5"/>
  <c r="E99" i="5"/>
  <c r="D128" i="5"/>
  <c r="D123" i="5"/>
  <c r="D121" i="5"/>
  <c r="D119" i="5"/>
  <c r="D117" i="5"/>
  <c r="D115" i="5"/>
  <c r="D113" i="5"/>
  <c r="D111" i="5"/>
  <c r="D109" i="5"/>
  <c r="D107" i="5"/>
  <c r="D105" i="5"/>
  <c r="D103" i="5"/>
  <c r="D101" i="5"/>
  <c r="D99" i="5"/>
  <c r="C121" i="5"/>
  <c r="C119" i="5"/>
  <c r="C117" i="5"/>
  <c r="C115" i="5"/>
  <c r="C113" i="5"/>
  <c r="C111" i="5"/>
  <c r="C109" i="5"/>
  <c r="C107" i="5"/>
  <c r="C103" i="5"/>
  <c r="C101" i="5"/>
  <c r="E95" i="5"/>
  <c r="E94" i="5" s="1"/>
  <c r="E90" i="5"/>
  <c r="D90" i="5"/>
  <c r="D95" i="5"/>
  <c r="D94" i="5" s="1"/>
  <c r="C95" i="5"/>
  <c r="C94" i="5" s="1"/>
  <c r="C84" i="5" s="1"/>
  <c r="C90" i="5"/>
  <c r="E82" i="5"/>
  <c r="E80" i="5"/>
  <c r="D82" i="5"/>
  <c r="D80" i="5"/>
  <c r="C82" i="5"/>
  <c r="C80" i="5"/>
  <c r="E75" i="5"/>
  <c r="E72" i="5" s="1"/>
  <c r="E71" i="5" s="1"/>
  <c r="D75" i="5"/>
  <c r="D72" i="5" s="1"/>
  <c r="D71" i="5" s="1"/>
  <c r="C75" i="5"/>
  <c r="C72" i="5" s="1"/>
  <c r="C98" i="5" l="1"/>
  <c r="C97" i="5" s="1"/>
  <c r="C79" i="5"/>
  <c r="C78" i="5" s="1"/>
  <c r="E84" i="5"/>
  <c r="D84" i="5"/>
  <c r="E79" i="5"/>
  <c r="E78" i="5" s="1"/>
  <c r="D79" i="5"/>
  <c r="D78" i="5" s="1"/>
  <c r="E98" i="5"/>
  <c r="E97" i="5" s="1"/>
  <c r="D98" i="5"/>
  <c r="D97" i="5" s="1"/>
  <c r="C71" i="5"/>
  <c r="E69" i="5"/>
  <c r="D69" i="5"/>
  <c r="C69" i="5"/>
  <c r="C68" i="5" s="1"/>
  <c r="E63" i="5"/>
  <c r="E62" i="5" s="1"/>
  <c r="E60" i="5"/>
  <c r="E58" i="5"/>
  <c r="D63" i="5"/>
  <c r="D62" i="5" s="1"/>
  <c r="D60" i="5"/>
  <c r="D58" i="5"/>
  <c r="C62" i="5"/>
  <c r="C60" i="5"/>
  <c r="C58" i="5"/>
  <c r="E50" i="5"/>
  <c r="E48" i="5"/>
  <c r="D50" i="5"/>
  <c r="D48" i="5"/>
  <c r="C50" i="5"/>
  <c r="C48" i="5"/>
  <c r="E43" i="5"/>
  <c r="E42" i="5" s="1"/>
  <c r="E40" i="5"/>
  <c r="D43" i="5"/>
  <c r="D42" i="5" s="1"/>
  <c r="D40" i="5"/>
  <c r="E30" i="5"/>
  <c r="D30" i="5"/>
  <c r="E12" i="5"/>
  <c r="D12" i="5"/>
  <c r="D55" i="5" l="1"/>
  <c r="C55" i="5"/>
  <c r="E55" i="5"/>
  <c r="C47" i="5"/>
  <c r="D47" i="5"/>
  <c r="E47" i="5"/>
  <c r="E39" i="5"/>
  <c r="C31" i="5"/>
  <c r="C30" i="5" s="1"/>
  <c r="D39" i="5"/>
  <c r="D11" i="5"/>
  <c r="E11" i="5"/>
  <c r="C43" i="5" l="1"/>
  <c r="C42" i="5" l="1"/>
  <c r="C40" i="5" l="1"/>
  <c r="C39" i="5" s="1"/>
  <c r="C11" i="5" s="1"/>
  <c r="F69" i="4"/>
  <c r="D69" i="4"/>
  <c r="F68" i="4"/>
  <c r="D68" i="4"/>
  <c r="C154" i="5" l="1"/>
  <c r="G4" i="4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<sst xmlns="http://schemas.openxmlformats.org/spreadsheetml/2006/main" count="851" uniqueCount="606">
  <si>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</si>
  <si>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</si>
  <si>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</si>
  <si>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</si>
  <si>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</si>
  <si>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</si>
  <si>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</si>
  <si>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</si>
  <si>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</si>
  <si>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</si>
  <si>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</si>
  <si>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</si>
  <si>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</si>
  <si>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</si>
  <si>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</si>
  <si>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</si>
  <si>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</si>
  <si>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</si>
  <si>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</si>
  <si>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</si>
  <si>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</si>
  <si>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</si>
  <si>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</si>
  <si>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</si>
  <si>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</si>
  <si>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</si>
  <si>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</si>
  <si>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</si>
  <si>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</si>
  <si>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</si>
  <si>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</si>
  <si>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</si>
  <si>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</si>
  <si>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</si>
  <si>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</si>
  <si>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</si>
  <si>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</si>
  <si>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</si>
  <si>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</si>
  <si>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</si>
  <si>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</si>
  <si>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</si>
  <si>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</si>
  <si>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</si>
  <si>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</si>
  <si>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</si>
  <si>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</si>
  <si>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</si>
  <si>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</si>
  <si>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</si>
  <si>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</si>
  <si>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</si>
  <si>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</si>
  <si>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</si>
  <si>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</si>
  <si>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</si>
  <si>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</si>
  <si>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</si>
  <si>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</si>
  <si>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</si>
  <si>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</si>
  <si>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</si>
  <si>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</si>
  <si>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</si>
  <si>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</si>
  <si>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</si>
  <si>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</si>
  <si>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</si>
  <si>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</si>
  <si>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</si>
  <si>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</si>
  <si>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</si>
  <si>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</si>
  <si>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</si>
  <si>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</si>
  <si>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</si>
  <si>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</si>
  <si>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</si>
  <si>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</si>
  <si>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</si>
  <si>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</si>
  <si>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</si>
  <si>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</si>
  <si>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</si>
  <si>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</si>
  <si>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</si>
  <si>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</si>
  <si>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</si>
  <si>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</si>
  <si>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</si>
  <si>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</si>
  <si>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</si>
  <si>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</si>
  <si>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</si>
  <si>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</si>
  <si>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</si>
  <si>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</si>
  <si>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</si>
  <si>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</si>
  <si>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</si>
  <si>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</si>
  <si>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</si>
  <si>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</si>
  <si>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</si>
  <si>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</si>
  <si>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</si>
  <si>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</si>
  <si>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</si>
  <si>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</si>
  <si>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</si>
  <si>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</si>
  <si>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</si>
  <si>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</si>
  <si>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</si>
  <si>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</si>
  <si>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</si>
  <si>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</si>
  <si>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</si>
  <si>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</si>
  <si>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</si>
  <si>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</si>
  <si>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</si>
  <si>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</si>
  <si>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</si>
  <si>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</si>
  <si>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</si>
  <si>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</si>
  <si>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</si>
  <si>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</si>
  <si>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</si>
  <si>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</si>
  <si>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</si>
  <si>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</si>
  <si>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</si>
  <si>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</si>
  <si>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</si>
  <si>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</si>
  <si>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</si>
  <si>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</si>
  <si>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</si>
  <si>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</si>
  <si>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</si>
  <si>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</si>
  <si>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</si>
  <si>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</si>
  <si>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</si>
  <si>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</si>
  <si>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</si>
  <si>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</si>
  <si>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</si>
  <si>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</si>
  <si>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</si>
  <si>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</si>
  <si>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</si>
  <si>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</si>
  <si>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</si>
  <si>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</si>
  <si>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</si>
  <si>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</si>
  <si>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</si>
  <si>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</si>
  <si>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</si>
  <si>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</si>
  <si>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</si>
  <si>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</si>
  <si>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</si>
  <si>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</si>
  <si>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</si>
  <si>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</si>
  <si>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</si>
  <si>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</si>
  <si>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</si>
  <si>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</si>
  <si>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</si>
  <si>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</si>
  <si>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</si>
  <si>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</si>
  <si>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</si>
  <si>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</si>
  <si>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</si>
  <si>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</si>
  <si>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</si>
  <si>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</si>
  <si>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</si>
  <si>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</si>
  <si>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</si>
  <si>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</si>
  <si>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</si>
  <si>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</si>
  <si>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</si>
  <si>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</si>
  <si>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</si>
  <si>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</si>
  <si>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</si>
  <si>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</si>
  <si>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</si>
  <si>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</si>
  <si>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</si>
  <si>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</si>
  <si>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</si>
  <si>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</si>
  <si>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</si>
  <si>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</si>
  <si>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</si>
  <si>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</si>
  <si>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</si>
  <si>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</si>
  <si>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</si>
  <si>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</si>
  <si>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</si>
  <si>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</si>
  <si>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</si>
  <si>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</si>
  <si>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</si>
  <si>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</si>
  <si>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</si>
  <si>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</si>
  <si>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</si>
  <si>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</si>
  <si>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</si>
  <si>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</si>
  <si>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</si>
  <si>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</si>
  <si>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</si>
  <si>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</si>
  <si>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</si>
  <si>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</si>
  <si>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</si>
  <si>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</si>
  <si>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</si>
  <si>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</si>
  <si>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</si>
  <si>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</si>
  <si>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</si>
  <si>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</si>
  <si>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</si>
  <si>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</si>
  <si>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</si>
  <si>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</si>
  <si>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</si>
  <si>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</si>
  <si>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</si>
  <si>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</si>
  <si>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</si>
  <si>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</si>
  <si>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</si>
  <si>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</si>
  <si>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</si>
  <si>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</si>
  <si>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</si>
  <si>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</si>
  <si>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</si>
  <si>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</si>
  <si>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</si>
  <si>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</si>
  <si>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</si>
  <si>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</si>
  <si>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</si>
  <si>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</si>
  <si>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</si>
  <si>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</si>
  <si>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</si>
  <si>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</si>
  <si>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</si>
  <si>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</si>
  <si>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</si>
  <si>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</si>
  <si>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</si>
  <si>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</si>
  <si>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</si>
  <si>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</si>
  <si>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</si>
  <si>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</si>
  <si>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</si>
  <si>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</si>
  <si>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</si>
  <si>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</si>
  <si>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</si>
  <si>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</si>
  <si>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</si>
  <si>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</si>
  <si>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</si>
  <si>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</si>
  <si>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</si>
  <si>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</si>
  <si>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</si>
  <si>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</si>
  <si>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</si>
  <si>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</si>
  <si>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</si>
  <si>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</si>
  <si>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</si>
  <si>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</si>
  <si>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</si>
  <si>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</si>
  <si>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</si>
  <si>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</si>
  <si>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</si>
  <si>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</si>
  <si>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</si>
  <si>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</si>
  <si>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</si>
  <si>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</si>
  <si>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</si>
  <si>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</si>
  <si>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</si>
  <si>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</si>
  <si>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</si>
  <si>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</si>
  <si>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</si>
  <si>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</si>
  <si>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</si>
  <si>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</si>
  <si>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</si>
  <si>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</si>
  <si>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</si>
  <si>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</si>
  <si>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1 00 00000 00 0000 000</t>
  </si>
  <si>
    <t>НАЛОГОВЫЕ И НЕНАЛОГОВЫЕ ДОХОДЫ</t>
  </si>
  <si>
    <t>Код бюджетной классификации</t>
  </si>
  <si>
    <t>Сумма на 2023 год</t>
  </si>
  <si>
    <t>НАЛОГИ НА СОВОКУПНЫЙ ДОХОД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</si>
  <si>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</si>
  <si>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</si>
  <si>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</si>
  <si>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</si>
  <si>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</si>
  <si>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НАЛОГ НА ДОХОДЫ ФИЗИЧЕСКИХ ЛИЦ</t>
  </si>
  <si>
    <t xml:space="preserve"> 000 1010200001 0000 110</t>
  </si>
  <si>
    <t xml:space="preserve"> 000 1010201001 0000 110</t>
  </si>
  <si>
    <t xml:space="preserve"> 000 1010202001 0000 110</t>
  </si>
  <si>
    <t xml:space="preserve"> 000 1010203001 0000 110</t>
  </si>
  <si>
    <t xml:space="preserve"> 000 1010204001 0000 110</t>
  </si>
  <si>
    <t xml:space="preserve"> 000 1010208001 0000 110</t>
  </si>
  <si>
    <t xml:space="preserve">  Единый налог на вмененный доход для отдельных видов деятельности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</si>
  <si>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</si>
  <si>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 Единый сельскохозяйственный налог</t>
  </si>
  <si>
    <t xml:space="preserve">  Единый сельскохозяйственный налог (за налоговые периоды, истекшие до 1 января 2011 года)</t>
  </si>
  <si>
    <t xml:space="preserve">  Налог, взимаемый в связи с применением патентной системы налогообложения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</si>
  <si>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</si>
  <si>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000 1050000000 0000 000</t>
  </si>
  <si>
    <t xml:space="preserve"> 000 1050200002 0000 110</t>
  </si>
  <si>
    <t xml:space="preserve"> 000 1050201002 0000 110</t>
  </si>
  <si>
    <t xml:space="preserve"> 000 1050202002 0000 110</t>
  </si>
  <si>
    <t xml:space="preserve"> 000 1050300001 0000 110</t>
  </si>
  <si>
    <t xml:space="preserve"> 000 1050301001 0000 110</t>
  </si>
  <si>
    <t xml:space="preserve"> 000 1050302001 0000 110</t>
  </si>
  <si>
    <t xml:space="preserve"> 000 1050400002 0000 110</t>
  </si>
  <si>
    <t xml:space="preserve"> 000 1050406002 0000 110</t>
  </si>
  <si>
    <t xml:space="preserve">  НАЛОГИ НА ИМУЩЕСТВО</t>
  </si>
  <si>
    <t xml:space="preserve">  Налог на имущество физических лиц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</si>
  <si>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</si>
  <si>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 Земельный налог</t>
  </si>
  <si>
    <t xml:space="preserve">  Земельный налог с организаций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</si>
  <si>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</si>
  <si>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000 1060000000 0000 000</t>
  </si>
  <si>
    <t xml:space="preserve"> 000 1060100000 0000 110</t>
  </si>
  <si>
    <t xml:space="preserve"> 000 1060102014 0000 110</t>
  </si>
  <si>
    <t xml:space="preserve"> 000 1060600000 0000 110</t>
  </si>
  <si>
    <t xml:space="preserve"> 000 1060603000 0000 110</t>
  </si>
  <si>
    <t xml:space="preserve"> 000 1060603214 0000 110</t>
  </si>
  <si>
    <t xml:space="preserve">  ГОСУДАРСТВЕННАЯ ПОШЛИНА</t>
  </si>
  <si>
    <t xml:space="preserve">  Государственная пошлина по делам, рассматриваемым в судах общей юрисдикции, мировыми судьями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</si>
  <si>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</si>
  <si>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</si>
  <si>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 Государственная пошлина за выдачу разрешения на установку рекламной конструкции</t>
  </si>
  <si>
    <t xml:space="preserve"> 000 1080000000 0000 000</t>
  </si>
  <si>
    <t xml:space="preserve"> 000 1080300001 0000 110</t>
  </si>
  <si>
    <t xml:space="preserve"> 000 1080301001 0000 110</t>
  </si>
  <si>
    <t xml:space="preserve"> 000 1080700001 0000 110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</si>
  <si>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</si>
  <si>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</si>
  <si>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</si>
  <si>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</si>
  <si>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</si>
  <si>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</si>
  <si>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</si>
  <si>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</si>
  <si>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</si>
  <si>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</si>
  <si>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</si>
  <si>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</si>
  <si>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</si>
  <si>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000 1110502000 0000 120</t>
  </si>
  <si>
    <t xml:space="preserve"> 000 1110502414 0000 120</t>
  </si>
  <si>
    <t xml:space="preserve"> 000 1110503000 0000 120</t>
  </si>
  <si>
    <t xml:space="preserve"> 000 1110503414 0000 120</t>
  </si>
  <si>
    <t xml:space="preserve"> 000 1110530000 0000 120</t>
  </si>
  <si>
    <t xml:space="preserve"> 000 1110531000 0000 120</t>
  </si>
  <si>
    <t xml:space="preserve"> 000 1110531214 0000 120</t>
  </si>
  <si>
    <t xml:space="preserve"> 000 1110900000 0000 120</t>
  </si>
  <si>
    <t xml:space="preserve"> 000 1110908000 0000 120</t>
  </si>
  <si>
    <t xml:space="preserve"> 000 1110908014 0000 120</t>
  </si>
  <si>
    <t xml:space="preserve">  ПЛАТЕЖИ ПРИ ПОЛЬЗОВАНИИ ПРИРОДНЫМИ РЕСУРСАМИ</t>
  </si>
  <si>
    <t xml:space="preserve">  Плата за негативное воздействие на окружающую среду</t>
  </si>
  <si>
    <t xml:space="preserve">  Плата за выбросы загрязняющих веществ в атмосферный воздух стационарными объектами7</t>
  </si>
  <si>
    <t xml:space="preserve">  Плата за сбросы загрязняющих веществ в водные объекты</t>
  </si>
  <si>
    <t xml:space="preserve">  Плата за размещение отходов производства и потребления</t>
  </si>
  <si>
    <t xml:space="preserve">  Плата за размещение отходов производства</t>
  </si>
  <si>
    <t xml:space="preserve">  Плата за размещение твердых коммунальных отходов</t>
  </si>
  <si>
    <t xml:space="preserve"> 000 1120000000 0000 000</t>
  </si>
  <si>
    <t xml:space="preserve"> 000 1120100001 0000 120</t>
  </si>
  <si>
    <t xml:space="preserve"> 000 1120101001 0000 120</t>
  </si>
  <si>
    <t xml:space="preserve"> 000 1120103001 0000 120</t>
  </si>
  <si>
    <t xml:space="preserve"> 000 1120104001 0000 120</t>
  </si>
  <si>
    <t xml:space="preserve"> 000 1120104101 0000 120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</si>
  <si>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</si>
  <si>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</si>
  <si>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 Доходы от компенсации затрат государства</t>
  </si>
  <si>
    <t xml:space="preserve">  Доходы, поступающие в порядке возмещения расходов, понесенных в связи с эксплуатацией имущества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</si>
  <si>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</si>
  <si>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 Прочие доходы от компенсации затрат государства</t>
  </si>
  <si>
    <t xml:space="preserve">  Прочие доходы от компенсации затрат бюджетов муниципальных округов</t>
  </si>
  <si>
    <t xml:space="preserve"> 000 1130000000 0000 000</t>
  </si>
  <si>
    <t xml:space="preserve"> 000 1130200000 0000 130</t>
  </si>
  <si>
    <t xml:space="preserve"> 000 1130206000 0000 130</t>
  </si>
  <si>
    <t xml:space="preserve"> 000 1130206414 0000 130</t>
  </si>
  <si>
    <t xml:space="preserve"> 000 1130299000 0000 130</t>
  </si>
  <si>
    <t xml:space="preserve"> 000 1130299414 0000 130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</si>
  <si>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</si>
  <si>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</si>
  <si>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</si>
  <si>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</si>
  <si>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</si>
  <si>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000 1140630000 0000 430</t>
  </si>
  <si>
    <t xml:space="preserve"> 000 1140631000 0000 430</t>
  </si>
  <si>
    <t xml:space="preserve"> 000 1140631214 0000 430</t>
  </si>
  <si>
    <t xml:space="preserve">  ШТРАФЫ, САНКЦИИ, ВОЗМЕЩЕНИЕ УЩЕРБА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</si>
  <si>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</si>
  <si>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</si>
  <si>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</si>
  <si>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</si>
  <si>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</si>
  <si>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</si>
  <si>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</si>
  <si>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</si>
  <si>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</si>
  <si>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</si>
  <si>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</si>
  <si>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</si>
  <si>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</si>
  <si>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</si>
  <si>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</si>
  <si>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</si>
  <si>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</si>
  <si>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</si>
  <si>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</si>
  <si>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</si>
  <si>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</si>
  <si>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</si>
  <si>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</si>
  <si>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</si>
  <si>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</si>
  <si>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</si>
  <si>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</si>
  <si>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 Платежи в целях возмещения причиненного ущерба (убытков)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</si>
  <si>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</si>
  <si>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</si>
  <si>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000 1160000000 0000 000</t>
  </si>
  <si>
    <t xml:space="preserve"> 000 1160100001 0000 140</t>
  </si>
  <si>
    <t xml:space="preserve"> 000 1160105001 0000 140</t>
  </si>
  <si>
    <t xml:space="preserve"> 000 1160105301 0000 140</t>
  </si>
  <si>
    <t xml:space="preserve"> 000 1160106001 0000 140</t>
  </si>
  <si>
    <t xml:space="preserve"> 000 1160106301 0000 140</t>
  </si>
  <si>
    <t xml:space="preserve"> 000 1160107001 0000 140</t>
  </si>
  <si>
    <t xml:space="preserve"> 000 1160107301 0000 140</t>
  </si>
  <si>
    <t xml:space="preserve"> 000 1160108001 0000 140</t>
  </si>
  <si>
    <t xml:space="preserve"> 000 1160108301 0000 140</t>
  </si>
  <si>
    <t xml:space="preserve"> 000 1160109001 0000 140</t>
  </si>
  <si>
    <t xml:space="preserve"> 000 1160109301 0000 140</t>
  </si>
  <si>
    <t xml:space="preserve"> 000 1160113001 0000 140</t>
  </si>
  <si>
    <t xml:space="preserve"> 000 1160113301 0000 140</t>
  </si>
  <si>
    <t xml:space="preserve"> 000 1160114001 0000 140</t>
  </si>
  <si>
    <t xml:space="preserve"> 000 1160114301 0000 140</t>
  </si>
  <si>
    <t xml:space="preserve"> 000 1160115001 0000 140</t>
  </si>
  <si>
    <t xml:space="preserve"> 000 1160115301 0000 140</t>
  </si>
  <si>
    <t xml:space="preserve"> 000 1160117001 0000 140</t>
  </si>
  <si>
    <t xml:space="preserve"> 000 1160117301 0000 140</t>
  </si>
  <si>
    <t xml:space="preserve"> 000 1160118001 0000 140</t>
  </si>
  <si>
    <t xml:space="preserve"> 000 1160118301 0000 140</t>
  </si>
  <si>
    <t xml:space="preserve"> 000 1160119001 0000 140</t>
  </si>
  <si>
    <t xml:space="preserve"> 000 1160119301 0000 140</t>
  </si>
  <si>
    <t xml:space="preserve"> 000 1160120001 0000 140</t>
  </si>
  <si>
    <t xml:space="preserve"> 000 1160120301 0000 140</t>
  </si>
  <si>
    <t xml:space="preserve"> 000 1160133000 0000 140</t>
  </si>
  <si>
    <t xml:space="preserve"> 000 1160133301 0000 140</t>
  </si>
  <si>
    <t xml:space="preserve"> 000 1161000000 0000 140</t>
  </si>
  <si>
    <t xml:space="preserve"> 000 1161012000 0000 140</t>
  </si>
  <si>
    <t xml:space="preserve"> 000 1161012301 0000 140</t>
  </si>
  <si>
    <t xml:space="preserve"> 000 1110501214 0000 120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</si>
  <si>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</si>
  <si>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</si>
  <si>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</si>
  <si>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
Доходы от продажи земельных участков, государственная собственность на которые не разграничена
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</si>
  <si>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</si>
  <si>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000 1140601000 0000 430</t>
  </si>
  <si>
    <t xml:space="preserve"> 000 1140601214 0000 430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</si>
  <si>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</si>
  <si>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000 1160200002 0000 140</t>
  </si>
  <si>
    <t>2 00 00000 00 0000 000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</si>
  <si>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</si>
  <si>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</si>
  <si>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</si>
  <si>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 xml:space="preserve"> 000 2022524300 0000 150</t>
  </si>
  <si>
    <t xml:space="preserve">  
Субсидии бюджетам на строительство и реконструкцию (модернизацию) объектов питьевого водоснабжения
</t>
  </si>
  <si>
    <t xml:space="preserve"> 000 2022524314 0000 150</t>
  </si>
  <si>
    <t xml:space="preserve">  
Субсидии бюджетам муниципальных округов на строительство и реконструкцию (модернизацию) объектов питьевого водоснабжения
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</si>
  <si>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</si>
  <si>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</si>
  <si>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</si>
  <si>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</si>
  <si>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</si>
  <si>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</si>
  <si>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</si>
  <si>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</si>
  <si>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</si>
  <si>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</si>
  <si>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
Субвенции бюджетам бюджетной системы Российской Федерации
</t>
  </si>
  <si>
    <t xml:space="preserve"> 000 202 30000 00 0000 150</t>
  </si>
  <si>
    <t>ИТОГО:</t>
  </si>
  <si>
    <t>Сумма на 2024 год</t>
  </si>
  <si>
    <t>000 1 03 00000 00 0000 000</t>
  </si>
  <si>
    <t>НАЛОГИ НА ТОВАРЫ (РАБОТЫ, УСЛУГИ), РЕАЛИЗУЕМЫЕ НА ТЕРРИТОРИИ РОССИЙСКОЙ ФЕДЕРАЦИИ</t>
  </si>
  <si>
    <t>000 1 03 02000 01 0000 110</t>
  </si>
  <si>
    <t>Акцизы по подакцизным товарам (продукции), производимым на территории Российской Федерации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</si>
  <si>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</si>
  <si>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</si>
  <si>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000 1 03 02231 01 0000 110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</si>
  <si>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</si>
  <si>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</si>
  <si>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</si>
  <si>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</si>
  <si>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</si>
  <si>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</si>
  <si>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</si>
  <si>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</si>
  <si>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</si>
  <si>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</si>
  <si>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</si>
  <si>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</si>
  <si>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</si>
  <si>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000 1 06 06040 00 0000 110</t>
  </si>
  <si>
    <t xml:space="preserve">Земельный налог с физических лиц </t>
  </si>
  <si>
    <t>000 1 06 06042 14 0000 110</t>
  </si>
  <si>
    <t>Земельный налог с физических лиц, обладающих земельным участком, расположенным в границах муниципальных округов</t>
  </si>
  <si>
    <t>000 1 14 02000 00 0000 000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</si>
  <si>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</si>
  <si>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000 1 14 02040 14 0000 410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</si>
  <si>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</si>
  <si>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000 1 14 02043 14 0000 410</t>
  </si>
  <si>
    <t>000 1 14 06020 00 0000 430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</si>
  <si>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</si>
  <si>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>000 1 14 06024 14 0000 430</t>
  </si>
  <si>
    <t>000 1 161012901 0000 140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</si>
  <si>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действующим до 1 января 2020 года</t>
  </si>
  <si>
    <t xml:space="preserve">   Изменения в прогнозируемые доходы бюджета  Стародубского муниципального округа Брянской области на 2023 год и на плановый период 2024 и 2025 годов</t>
  </si>
  <si>
    <t>000 1010213001 0000 110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</si>
  <si>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</si>
  <si>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000 1010214001 0000 110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</si>
  <si>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</si>
  <si>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000 1 09 00000 00 0000 000</t>
  </si>
  <si>
    <t>ЗАДОЛЖЕННОСТЬ И ПЕРЕРАСЧЕТЫ ПО ОТМЕНЕННЫМ НАЛОГАМ, СБОРАМ И ИНЫМ ОБЯЗАТЕЛЬНЫМ ПЛАТЕЖАМ</t>
  </si>
  <si>
    <t>000 10904050 00 0000 110</t>
  </si>
  <si>
    <t>Земельный налог (по обязательствам, возникшим до 1 января 2006 года)</t>
  </si>
  <si>
    <t>000 1090405214 1000 110</t>
  </si>
  <si>
    <t>Земельный налог (по обязательствам, возникшим до 1 января 2006 года), мобилизуемый на территориях муниципальных округов</t>
  </si>
  <si>
    <t xml:space="preserve"> 000 1110700000 0000 120</t>
  </si>
  <si>
    <t xml:space="preserve">  Платежи от государственных и муниципальных унитарных предприятий</t>
  </si>
  <si>
    <t xml:space="preserve"> 000 1110701000 0000 120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</si>
  <si>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</si>
  <si>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000 1110701414 0000 120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</si>
  <si>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</si>
  <si>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>000 114 0204214 0000 440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</si>
  <si>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</si>
  <si>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000 114 0204214 0000 410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</si>
  <si>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</si>
  <si>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000 1 16 11050 01 0000 140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</si>
  <si>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</si>
  <si>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048 1 16 11050 01 0000 140</t>
  </si>
  <si>
    <t>000 1 17 00000 00 0000 150</t>
  </si>
  <si>
    <t>ПРОЧИЕ НЕНАЛОГОВЫЕ ДОХОДЫ</t>
  </si>
  <si>
    <t>901 1 17 15020 14 0000 150</t>
  </si>
  <si>
    <t xml:space="preserve">Инициативные платежи, зачисляемые в бюджеты муниципальных округов
</t>
  </si>
  <si>
    <t xml:space="preserve">Приложение № 1.8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
</t>
  </si>
  <si>
    <t>Сумма на 2025 год</t>
  </si>
  <si>
    <t>000 2 02 00000 00 0000 000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</si>
  <si>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</si>
  <si>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</si>
  <si>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000 202 30029 14 0000 150</t>
  </si>
  <si>
    <t xml:space="preserve"> 000 202 35082 14 0000 150</t>
  </si>
  <si>
    <t xml:space="preserve"> 000 202 35082 00 0000 150</t>
  </si>
  <si>
    <t>00 202 30029 00 0000 150</t>
  </si>
  <si>
    <t>Дотации бюджетам бюджетной системы Российской Федерации</t>
  </si>
  <si>
    <t>000 2 02 10000 00 0000150</t>
  </si>
  <si>
    <t xml:space="preserve"> 000 2 02 20000 00 0000 150</t>
  </si>
  <si>
    <t>Дотации бюджетам на поддержку мер по обеспечению сбалансированности бюджетов</t>
  </si>
  <si>
    <t>000 2 02 15002 14 0000 150</t>
  </si>
  <si>
    <t>000 2 02 15002 00 0000 150</t>
  </si>
  <si>
    <t>Дотации бюджетам муниципальных округов на поддержку мер по обеспечению сбалансированности бюджетов</t>
  </si>
  <si>
    <t>ВОЗВРАТ ОСТАТКОВ СУБСИДИЙ, СУБВЕНЦИЙ И ИНЫХ МЕЖБЮДЖЕТНЫХ ТРАНСФЕРТОВ, ИМЕЮЩИХ ЦЕЛЕВОЕ НАЗНАЧЕНИЕ, ПРОШЛЫХ ЛЕТ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</si>
  <si>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</si>
  <si>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</si>
  <si>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000 21 960010 14 0000 150</t>
  </si>
  <si>
    <t>000 21 960010 00 0000 150</t>
  </si>
  <si>
    <t>000 219 00000 00 0000 000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</si>
  <si>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25.12.2023 года № 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</si>
</sst>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р_._-;\-* #,##0.00_р_._-;_-* &quot;-&quot;??_р_._-;_-@_-"/>
    <numFmt numFmtId="165" formatCode="0.0%"/>
    <numFmt numFmtId="166" formatCode="#,##0.00_ ;[Red]\-#,##0.00\ "/>
    <numFmt numFmtId="167" formatCode="#,##0.00_р_.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0.000_ ;[Red]\-0.000\ "/>
    <numFmt numFmtId="172" formatCode="dd\.mm\.yyyy"/>
    <numFmt numFmtId="173" formatCode="#,##0.0"/>
  </numFmts>
  <fonts count="10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u/>
      <sz val="10"/>
      <color indexed="12"/>
      <name val="Arial Cyr"/>
      <charset val="204"/>
    </font>
    <font>
      <sz val="12"/>
      <color indexed="8"/>
      <name val="Arial"/>
      <family val="2"/>
      <charset val="204"/>
    </font>
    <font>
      <sz val="12"/>
      <color theme="1"/>
      <name val="Arial"/>
      <family val="2"/>
      <charset val="20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066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2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2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1" fontId="28" fillId="0" borderId="1">
      <alignment horizontal="right" vertical="center"/>
    </xf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2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2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72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2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2" fontId="32" fillId="0" borderId="41">
      <alignment horizontal="center"/>
    </xf>
    <xf numFmtId="172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8" fillId="37" borderId="0" applyNumberFormat="0" applyBorder="0" applyAlignment="0" applyProtection="0"/>
    <xf numFmtId="0" fontId="88" fillId="38" borderId="0" applyNumberFormat="0" applyBorder="0" applyAlignment="0" applyProtection="0"/>
    <xf numFmtId="0" fontId="88" fillId="28" borderId="0" applyNumberFormat="0" applyBorder="0" applyAlignment="0" applyProtection="0"/>
    <xf numFmtId="0" fontId="88" fillId="39" borderId="0" applyNumberFormat="0" applyBorder="0" applyAlignment="0" applyProtection="0"/>
    <xf numFmtId="0" fontId="88" fillId="40" borderId="0" applyNumberFormat="0" applyBorder="0" applyAlignment="0" applyProtection="0"/>
    <xf numFmtId="0" fontId="88" fillId="41" borderId="0" applyNumberFormat="0" applyBorder="0" applyAlignment="0" applyProtection="0"/>
    <xf numFmtId="0" fontId="88" fillId="42" borderId="0" applyNumberFormat="0" applyBorder="0" applyAlignment="0" applyProtection="0"/>
    <xf numFmtId="0" fontId="88" fillId="43" borderId="0" applyNumberFormat="0" applyBorder="0" applyAlignment="0" applyProtection="0"/>
    <xf numFmtId="0" fontId="88" fillId="44" borderId="0" applyNumberFormat="0" applyBorder="0" applyAlignment="0" applyProtection="0"/>
    <xf numFmtId="0" fontId="88" fillId="45" borderId="0" applyNumberFormat="0" applyBorder="0" applyAlignment="0" applyProtection="0"/>
    <xf numFmtId="0" fontId="88" fillId="46" borderId="0" applyNumberFormat="0" applyBorder="0" applyAlignment="0" applyProtection="0"/>
    <xf numFmtId="0" fontId="88" fillId="47" borderId="0" applyNumberFormat="0" applyBorder="0" applyAlignment="0" applyProtection="0"/>
    <xf numFmtId="0" fontId="79" fillId="48" borderId="0" applyNumberFormat="0" applyBorder="0" applyAlignment="0" applyProtection="0"/>
    <xf numFmtId="0" fontId="83" fillId="49" borderId="60" applyNumberFormat="0" applyAlignment="0" applyProtection="0"/>
    <xf numFmtId="0" fontId="85" fillId="50" borderId="63" applyNumberFormat="0" applyAlignment="0" applyProtection="0"/>
    <xf numFmtId="0" fontId="87" fillId="0" borderId="0" applyNumberFormat="0" applyFill="0" applyBorder="0" applyAlignment="0" applyProtection="0"/>
    <xf numFmtId="0" fontId="78" fillId="51" borderId="0" applyNumberFormat="0" applyBorder="0" applyAlignment="0" applyProtection="0"/>
    <xf numFmtId="0" fontId="75" fillId="0" borderId="57" applyNumberFormat="0" applyFill="0" applyAlignment="0" applyProtection="0"/>
    <xf numFmtId="0" fontId="76" fillId="0" borderId="58" applyNumberFormat="0" applyFill="0" applyAlignment="0" applyProtection="0"/>
    <xf numFmtId="0" fontId="77" fillId="0" borderId="59" applyNumberFormat="0" applyFill="0" applyAlignment="0" applyProtection="0"/>
    <xf numFmtId="0" fontId="77" fillId="0" borderId="0" applyNumberFormat="0" applyFill="0" applyBorder="0" applyAlignment="0" applyProtection="0"/>
    <xf numFmtId="0" fontId="81" fillId="52" borderId="60" applyNumberFormat="0" applyAlignment="0" applyProtection="0"/>
    <xf numFmtId="0" fontId="84" fillId="0" borderId="62" applyNumberFormat="0" applyFill="0" applyAlignment="0" applyProtection="0"/>
    <xf numFmtId="0" fontId="80" fillId="53" borderId="0" applyNumberFormat="0" applyBorder="0" applyAlignment="0" applyProtection="0"/>
    <xf numFmtId="0" fontId="5" fillId="54" borderId="64" applyNumberFormat="0" applyFont="0" applyAlignment="0" applyProtection="0"/>
    <xf numFmtId="0" fontId="82" fillId="49" borderId="61" applyNumberFormat="0" applyAlignment="0" applyProtection="0"/>
    <xf numFmtId="0" fontId="94" fillId="0" borderId="0"/>
    <xf numFmtId="0" fontId="94" fillId="0" borderId="0"/>
    <xf numFmtId="0" fontId="95" fillId="0" borderId="0" applyNumberFormat="0" applyFill="0" applyBorder="0" applyAlignment="0" applyProtection="0"/>
    <xf numFmtId="0" fontId="20" fillId="0" borderId="65" applyNumberFormat="0" applyFill="0" applyAlignment="0" applyProtection="0"/>
    <xf numFmtId="0" fontId="86" fillId="0" borderId="0" applyNumberFormat="0" applyFill="0" applyBorder="0" applyAlignment="0" applyProtection="0"/>
    <xf numFmtId="0" fontId="94" fillId="11" borderId="0"/>
    <xf numFmtId="0" fontId="94" fillId="0" borderId="0">
      <alignment wrapText="1"/>
    </xf>
    <xf numFmtId="0" fontId="94" fillId="0" borderId="0"/>
    <xf numFmtId="0" fontId="96" fillId="0" borderId="0">
      <alignment horizontal="center"/>
    </xf>
    <xf numFmtId="0" fontId="94" fillId="0" borderId="0">
      <alignment horizontal="right"/>
    </xf>
    <xf numFmtId="0" fontId="94" fillId="11" borderId="11"/>
    <xf numFmtId="0" fontId="94" fillId="0" borderId="2">
      <alignment horizontal="center" vertical="center" wrapText="1"/>
    </xf>
    <xf numFmtId="0" fontId="94" fillId="11" borderId="15"/>
    <xf numFmtId="0" fontId="94" fillId="11" borderId="0">
      <alignment shrinkToFit="1"/>
    </xf>
    <xf numFmtId="0" fontId="97" fillId="0" borderId="15">
      <alignment horizontal="right"/>
    </xf>
    <xf numFmtId="4" fontId="97" fillId="55" borderId="15">
      <alignment horizontal="right" vertical="top" shrinkToFit="1"/>
    </xf>
    <xf numFmtId="4" fontId="97" fillId="3" borderId="15">
      <alignment horizontal="right" vertical="top" shrinkToFit="1"/>
    </xf>
    <xf numFmtId="0" fontId="93" fillId="0" borderId="23">
      <alignment horizontal="left" wrapText="1" indent="2"/>
    </xf>
    <xf numFmtId="0" fontId="94" fillId="0" borderId="0">
      <alignment horizontal="left" wrapText="1"/>
    </xf>
    <xf numFmtId="0" fontId="32" fillId="0" borderId="8">
      <alignment horizontal="left" wrapText="1" indent="2"/>
    </xf>
    <xf numFmtId="0" fontId="97" fillId="0" borderId="2">
      <alignment vertical="top" wrapText="1"/>
    </xf>
    <xf numFmtId="49" fontId="94" fillId="0" borderId="2">
      <alignment horizontal="center" vertical="top" shrinkToFit="1"/>
    </xf>
    <xf numFmtId="4" fontId="97" fillId="55" borderId="2">
      <alignment horizontal="right" vertical="top" shrinkToFit="1"/>
    </xf>
    <xf numFmtId="4" fontId="97" fillId="3" borderId="2">
      <alignment horizontal="right" vertical="top" shrinkToFit="1"/>
    </xf>
    <xf numFmtId="0" fontId="94" fillId="11" borderId="37"/>
    <xf numFmtId="0" fontId="94" fillId="11" borderId="37">
      <alignment horizontal="center"/>
    </xf>
    <xf numFmtId="4" fontId="97" fillId="0" borderId="2">
      <alignment horizontal="right" vertical="top" shrinkToFit="1"/>
    </xf>
    <xf numFmtId="49" fontId="94" fillId="0" borderId="2">
      <alignment horizontal="left" vertical="top" wrapText="1" indent="2"/>
    </xf>
    <xf numFmtId="4" fontId="94" fillId="0" borderId="2">
      <alignment horizontal="right" vertical="top" shrinkToFit="1"/>
    </xf>
    <xf numFmtId="0" fontId="94" fillId="11" borderId="37">
      <alignment shrinkToFit="1"/>
    </xf>
    <xf numFmtId="49" fontId="32" fillId="0" borderId="28">
      <alignment horizontal="center"/>
    </xf>
    <xf numFmtId="0" fontId="94" fillId="11" borderId="15">
      <alignment horizontal="center"/>
    </xf>
    <xf numFmtId="49" fontId="32" fillId="0" borderId="2">
      <alignment horizontal="center"/>
    </xf>
    <xf numFmtId="49" fontId="93" fillId="0" borderId="2">
      <alignment horizontal="center"/>
    </xf>
    <xf numFmtId="0" fontId="92" fillId="0" borderId="0" applyNumberFormat="0" applyFill="0" applyBorder="0" applyAlignment="0" applyProtection="0">
      <alignment vertical="top"/>
      <protection locked="0"/>
    </xf>
    <xf numFmtId="40" fontId="91" fillId="0" borderId="9">
      <alignment horizontal="right" vertical="center"/>
    </xf>
    <xf numFmtId="0" fontId="67" fillId="0" borderId="0">
      <alignment horizontal="center" vertical="center" wrapText="1"/>
    </xf>
    <xf numFmtId="0" fontId="8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90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90" fillId="0" borderId="0">
      <alignment horizontal="right" vertical="center"/>
    </xf>
    <xf numFmtId="0" fontId="1" fillId="13" borderId="64" applyNumberFormat="0" applyFont="0" applyAlignment="0" applyProtection="0"/>
    <xf numFmtId="0" fontId="1" fillId="13" borderId="64" applyNumberFormat="0" applyFont="0" applyAlignment="0" applyProtection="0"/>
    <xf numFmtId="0" fontId="1" fillId="13" borderId="64" applyNumberFormat="0" applyFont="0" applyAlignment="0" applyProtection="0"/>
    <xf numFmtId="0" fontId="1" fillId="13" borderId="64" applyNumberFormat="0" applyFont="0" applyAlignment="0" applyProtection="0"/>
    <xf numFmtId="0" fontId="1" fillId="13" borderId="64" applyNumberFormat="0" applyFont="0" applyAlignment="0" applyProtection="0"/>
    <xf numFmtId="0" fontId="1" fillId="13" borderId="64" applyNumberFormat="0" applyFont="0" applyAlignment="0" applyProtection="0"/>
    <xf numFmtId="0" fontId="1" fillId="13" borderId="64" applyNumberFormat="0" applyFont="0" applyAlignment="0" applyProtection="0"/>
    <xf numFmtId="0" fontId="1" fillId="13" borderId="64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3" fontId="97" fillId="13" borderId="2">
      <alignment horizontal="right" vertical="top" shrinkToFit="1"/>
    </xf>
    <xf numFmtId="173" fontId="97" fillId="3" borderId="2">
      <alignment horizontal="right" vertical="top" shrinkToFit="1"/>
    </xf>
    <xf numFmtId="173" fontId="94" fillId="0" borderId="2">
      <alignment horizontal="right" vertical="top" shrinkToFit="1"/>
    </xf>
    <xf numFmtId="0" fontId="2" fillId="0" borderId="0"/>
    <xf numFmtId="0" fontId="31" fillId="0" borderId="0"/>
    <xf numFmtId="0" fontId="94" fillId="0" borderId="0"/>
    <xf numFmtId="0" fontId="2" fillId="0" borderId="0"/>
    <xf numFmtId="0" fontId="31" fillId="0" borderId="0"/>
    <xf numFmtId="0" fontId="94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94" fillId="11" borderId="0"/>
    <xf numFmtId="0" fontId="33" fillId="0" borderId="0"/>
    <xf numFmtId="0" fontId="94" fillId="0" borderId="0">
      <alignment horizontal="left" wrapText="1"/>
    </xf>
    <xf numFmtId="0" fontId="94" fillId="0" borderId="0">
      <alignment wrapText="1"/>
    </xf>
    <xf numFmtId="0" fontId="33" fillId="0" borderId="0"/>
    <xf numFmtId="0" fontId="2" fillId="0" borderId="0">
      <alignment horizontal="left" vertical="top"/>
    </xf>
    <xf numFmtId="0" fontId="96" fillId="0" borderId="0">
      <alignment horizontal="center"/>
    </xf>
    <xf numFmtId="0" fontId="37" fillId="0" borderId="0"/>
    <xf numFmtId="0" fontId="96" fillId="0" borderId="0">
      <alignment horizontal="center" wrapText="1"/>
    </xf>
    <xf numFmtId="0" fontId="94" fillId="0" borderId="0"/>
    <xf numFmtId="0" fontId="37" fillId="0" borderId="0"/>
    <xf numFmtId="0" fontId="2" fillId="0" borderId="0"/>
    <xf numFmtId="0" fontId="94" fillId="0" borderId="0">
      <alignment horizontal="right" wrapText="1"/>
    </xf>
    <xf numFmtId="0" fontId="32" fillId="0" borderId="0">
      <alignment horizontal="left"/>
    </xf>
    <xf numFmtId="0" fontId="96" fillId="0" borderId="0">
      <alignment horizontal="center"/>
    </xf>
    <xf numFmtId="0" fontId="96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94" fillId="0" borderId="0">
      <alignment horizontal="left" wrapText="1"/>
    </xf>
    <xf numFmtId="0" fontId="32" fillId="0" borderId="0"/>
    <xf numFmtId="0" fontId="94" fillId="0" borderId="0">
      <alignment horizontal="right"/>
    </xf>
    <xf numFmtId="0" fontId="96" fillId="0" borderId="0">
      <alignment horizontal="center"/>
    </xf>
    <xf numFmtId="0" fontId="32" fillId="0" borderId="0"/>
    <xf numFmtId="1" fontId="2" fillId="0" borderId="2"/>
    <xf numFmtId="0" fontId="94" fillId="11" borderId="11"/>
    <xf numFmtId="0" fontId="31" fillId="0" borderId="0"/>
    <xf numFmtId="0" fontId="94" fillId="11" borderId="11"/>
    <xf numFmtId="0" fontId="94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94" fillId="0" borderId="2">
      <alignment horizontal="center" vertical="center" wrapText="1"/>
    </xf>
    <xf numFmtId="0" fontId="94" fillId="0" borderId="2">
      <alignment horizontal="center" vertical="center" wrapText="1"/>
    </xf>
    <xf numFmtId="0" fontId="30" fillId="0" borderId="0"/>
    <xf numFmtId="0" fontId="94" fillId="11" borderId="11"/>
    <xf numFmtId="0" fontId="30" fillId="0" borderId="0"/>
    <xf numFmtId="0" fontId="94" fillId="11" borderId="37"/>
    <xf numFmtId="0" fontId="94" fillId="11" borderId="37"/>
    <xf numFmtId="49" fontId="32" fillId="0" borderId="2">
      <alignment horizontal="center" vertical="center" wrapText="1"/>
    </xf>
    <xf numFmtId="0" fontId="94" fillId="0" borderId="2">
      <alignment horizontal="center" vertical="center" wrapText="1"/>
    </xf>
    <xf numFmtId="49" fontId="32" fillId="0" borderId="2">
      <alignment horizontal="center" vertical="center" wrapText="1"/>
    </xf>
    <xf numFmtId="49" fontId="94" fillId="0" borderId="2">
      <alignment vertical="top" wrapText="1"/>
    </xf>
    <xf numFmtId="49" fontId="94" fillId="0" borderId="2">
      <alignment horizontal="center" vertical="top" shrinkToFit="1"/>
    </xf>
    <xf numFmtId="0" fontId="32" fillId="0" borderId="35">
      <alignment horizontal="left" wrapText="1"/>
    </xf>
    <xf numFmtId="0" fontId="94" fillId="11" borderId="37"/>
    <xf numFmtId="0" fontId="32" fillId="0" borderId="35">
      <alignment horizontal="left" wrapText="1"/>
    </xf>
    <xf numFmtId="49" fontId="94" fillId="0" borderId="53">
      <alignment horizontal="center" vertical="top" shrinkToFit="1"/>
    </xf>
    <xf numFmtId="0" fontId="94" fillId="0" borderId="2">
      <alignment horizontal="center" vertical="top" wrapText="1"/>
    </xf>
    <xf numFmtId="0" fontId="32" fillId="0" borderId="13">
      <alignment horizontal="left" wrapText="1" indent="1"/>
    </xf>
    <xf numFmtId="49" fontId="94" fillId="0" borderId="2">
      <alignment horizontal="left" vertical="top" wrapText="1" indent="2"/>
    </xf>
    <xf numFmtId="0" fontId="32" fillId="0" borderId="13">
      <alignment horizontal="left" wrapText="1" indent="1"/>
    </xf>
    <xf numFmtId="49" fontId="94" fillId="0" borderId="37">
      <alignment horizontal="center" vertical="top" shrinkToFit="1"/>
    </xf>
    <xf numFmtId="4" fontId="94" fillId="0" borderId="2">
      <alignment horizontal="right" vertical="top" shrinkToFit="1"/>
    </xf>
    <xf numFmtId="0" fontId="32" fillId="0" borderId="8">
      <alignment horizontal="left" wrapText="1" indent="2"/>
    </xf>
    <xf numFmtId="49" fontId="94" fillId="0" borderId="2">
      <alignment horizontal="center" vertical="top" shrinkToFit="1"/>
    </xf>
    <xf numFmtId="49" fontId="94" fillId="0" borderId="22">
      <alignment horizontal="center" vertical="top" shrinkToFit="1"/>
    </xf>
    <xf numFmtId="10" fontId="94" fillId="0" borderId="2">
      <alignment horizontal="center" vertical="top" shrinkToFit="1"/>
    </xf>
    <xf numFmtId="0" fontId="31" fillId="0" borderId="0"/>
    <xf numFmtId="4" fontId="94" fillId="0" borderId="2">
      <alignment horizontal="right" vertical="top" shrinkToFit="1"/>
    </xf>
    <xf numFmtId="0" fontId="31" fillId="0" borderId="0"/>
    <xf numFmtId="49" fontId="94" fillId="0" borderId="2">
      <alignment horizontal="center" vertical="top" shrinkToFit="1"/>
    </xf>
    <xf numFmtId="0" fontId="94" fillId="11" borderId="15"/>
    <xf numFmtId="0" fontId="38" fillId="0" borderId="0">
      <alignment horizontal="center" vertical="top"/>
    </xf>
    <xf numFmtId="10" fontId="94" fillId="0" borderId="2">
      <alignment horizontal="right" vertical="top" shrinkToFit="1"/>
    </xf>
    <xf numFmtId="0" fontId="38" fillId="0" borderId="0">
      <alignment horizontal="center" vertical="top"/>
    </xf>
    <xf numFmtId="4" fontId="94" fillId="0" borderId="2">
      <alignment horizontal="right" vertical="top" shrinkToFit="1"/>
    </xf>
    <xf numFmtId="49" fontId="97" fillId="0" borderId="2">
      <alignment horizontal="left" vertical="top" shrinkToFit="1"/>
    </xf>
    <xf numFmtId="0" fontId="32" fillId="0" borderId="15">
      <alignment horizontal="left"/>
    </xf>
    <xf numFmtId="0" fontId="94" fillId="11" borderId="37">
      <alignment shrinkToFit="1"/>
    </xf>
    <xf numFmtId="0" fontId="32" fillId="0" borderId="15">
      <alignment horizontal="left"/>
    </xf>
    <xf numFmtId="0" fontId="94" fillId="11" borderId="15"/>
    <xf numFmtId="4" fontId="97" fillId="55" borderId="2">
      <alignment horizontal="right" vertical="top" shrinkToFit="1"/>
    </xf>
    <xf numFmtId="49" fontId="32" fillId="0" borderId="27">
      <alignment horizontal="center" wrapText="1"/>
    </xf>
    <xf numFmtId="0" fontId="97" fillId="0" borderId="2">
      <alignment horizontal="left"/>
    </xf>
    <xf numFmtId="49" fontId="32" fillId="0" borderId="27">
      <alignment horizontal="center" wrapText="1"/>
    </xf>
    <xf numFmtId="0" fontId="94" fillId="11" borderId="15">
      <alignment shrinkToFit="1"/>
    </xf>
    <xf numFmtId="10" fontId="97" fillId="55" borderId="2">
      <alignment horizontal="center" vertical="top" shrinkToFit="1"/>
    </xf>
    <xf numFmtId="49" fontId="32" fillId="0" borderId="29">
      <alignment horizontal="center" wrapText="1"/>
    </xf>
    <xf numFmtId="4" fontId="97" fillId="13" borderId="2">
      <alignment horizontal="right" vertical="top" shrinkToFit="1"/>
    </xf>
    <xf numFmtId="49" fontId="32" fillId="0" borderId="29">
      <alignment horizontal="center" wrapText="1"/>
    </xf>
    <xf numFmtId="0" fontId="97" fillId="0" borderId="15">
      <alignment horizontal="right"/>
    </xf>
    <xf numFmtId="0" fontId="94" fillId="0" borderId="0"/>
    <xf numFmtId="49" fontId="32" fillId="0" borderId="28">
      <alignment horizontal="center"/>
    </xf>
    <xf numFmtId="10" fontId="97" fillId="13" borderId="2">
      <alignment horizontal="right" vertical="top" shrinkToFit="1"/>
    </xf>
    <xf numFmtId="49" fontId="32" fillId="0" borderId="28">
      <alignment horizontal="center"/>
    </xf>
    <xf numFmtId="4" fontId="97" fillId="55" borderId="15">
      <alignment horizontal="right" vertical="top" shrinkToFit="1"/>
    </xf>
    <xf numFmtId="0" fontId="32" fillId="0" borderId="31"/>
    <xf numFmtId="0" fontId="94" fillId="11" borderId="11">
      <alignment horizontal="left"/>
    </xf>
    <xf numFmtId="0" fontId="94" fillId="11" borderId="15"/>
    <xf numFmtId="0" fontId="32" fillId="0" borderId="31"/>
    <xf numFmtId="49" fontId="2" fillId="0" borderId="2">
      <alignment horizontal="left" vertical="top" wrapText="1"/>
    </xf>
    <xf numFmtId="4" fontId="97" fillId="3" borderId="15">
      <alignment horizontal="right" vertical="top" shrinkToFit="1"/>
    </xf>
    <xf numFmtId="0" fontId="94" fillId="0" borderId="2">
      <alignment horizontal="left" vertical="top" wrapText="1"/>
    </xf>
    <xf numFmtId="49" fontId="32" fillId="0" borderId="15"/>
    <xf numFmtId="0" fontId="94" fillId="0" borderId="0">
      <alignment horizontal="left" wrapText="1"/>
    </xf>
    <xf numFmtId="49" fontId="32" fillId="0" borderId="15"/>
    <xf numFmtId="0" fontId="94" fillId="0" borderId="0"/>
    <xf numFmtId="4" fontId="97" fillId="3" borderId="2">
      <alignment horizontal="right" vertical="top" shrinkToFit="1"/>
    </xf>
    <xf numFmtId="49" fontId="32" fillId="0" borderId="0"/>
    <xf numFmtId="0" fontId="97" fillId="0" borderId="2">
      <alignment vertical="top" wrapText="1"/>
    </xf>
    <xf numFmtId="10" fontId="97" fillId="3" borderId="2">
      <alignment horizontal="center" vertical="top" shrinkToFit="1"/>
    </xf>
    <xf numFmtId="49" fontId="32" fillId="0" borderId="36">
      <alignment horizontal="center"/>
    </xf>
    <xf numFmtId="4" fontId="97" fillId="3" borderId="2">
      <alignment horizontal="right" vertical="top" shrinkToFit="1"/>
    </xf>
    <xf numFmtId="49" fontId="32" fillId="0" borderId="36">
      <alignment horizontal="center"/>
    </xf>
    <xf numFmtId="4" fontId="97" fillId="55" borderId="2">
      <alignment horizontal="right" vertical="top" shrinkToFit="1"/>
    </xf>
    <xf numFmtId="49" fontId="32" fillId="0" borderId="20">
      <alignment horizontal="center"/>
    </xf>
    <xf numFmtId="0" fontId="94" fillId="11" borderId="37">
      <alignment horizontal="left"/>
    </xf>
    <xf numFmtId="10" fontId="97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7" fillId="3" borderId="2">
      <alignment horizontal="right" vertical="top" shrinkToFit="1"/>
    </xf>
    <xf numFmtId="0" fontId="94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94" fillId="11" borderId="37">
      <alignment horizontal="center"/>
    </xf>
    <xf numFmtId="0" fontId="2" fillId="0" borderId="2">
      <alignment horizontal="center" vertical="center" wrapText="1"/>
    </xf>
    <xf numFmtId="0" fontId="94" fillId="11" borderId="0">
      <alignment horizontal="left"/>
    </xf>
    <xf numFmtId="49" fontId="32" fillId="0" borderId="32">
      <alignment horizontal="center" vertical="center" wrapText="1"/>
    </xf>
    <xf numFmtId="0" fontId="94" fillId="11" borderId="37">
      <alignment horizontal="left"/>
    </xf>
    <xf numFmtId="0" fontId="94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94" fillId="11" borderId="15">
      <alignment horizontal="center"/>
    </xf>
    <xf numFmtId="0" fontId="32" fillId="12" borderId="0"/>
    <xf numFmtId="0" fontId="94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2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9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2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2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6">
      <alignment horizontal="left" vertical="center" wrapText="1"/>
    </xf>
    <xf numFmtId="49" fontId="33" fillId="0" borderId="27">
      <alignment horizontal="center" vertical="center" wrapText="1"/>
    </xf>
    <xf numFmtId="4" fontId="32" fillId="0" borderId="67">
      <alignment horizontal="right"/>
    </xf>
    <xf numFmtId="49" fontId="32" fillId="0" borderId="68">
      <alignment horizontal="left" vertical="center" wrapText="1" indent="2"/>
    </xf>
    <xf numFmtId="0" fontId="32" fillId="0" borderId="54"/>
    <xf numFmtId="0" fontId="32" fillId="0" borderId="8"/>
    <xf numFmtId="49" fontId="32" fillId="0" borderId="69">
      <alignment horizontal="left" vertical="center" wrapText="1" indent="3"/>
    </xf>
    <xf numFmtId="4" fontId="32" fillId="0" borderId="70">
      <alignment horizontal="right"/>
    </xf>
    <xf numFmtId="49" fontId="32" fillId="0" borderId="71">
      <alignment horizontal="left" vertical="center" wrapText="1" indent="3"/>
    </xf>
    <xf numFmtId="49" fontId="32" fillId="0" borderId="72">
      <alignment horizontal="left" vertical="center" wrapText="1" indent="3"/>
    </xf>
    <xf numFmtId="49" fontId="32" fillId="0" borderId="73">
      <alignment horizontal="center" vertical="center" wrapText="1"/>
    </xf>
    <xf numFmtId="4" fontId="32" fillId="0" borderId="74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5">
      <alignment horizontal="center" vertical="center" wrapText="1"/>
    </xf>
    <xf numFmtId="0" fontId="32" fillId="0" borderId="76"/>
    <xf numFmtId="0" fontId="32" fillId="0" borderId="77"/>
    <xf numFmtId="49" fontId="35" fillId="0" borderId="66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5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  <xf numFmtId="0" fontId="98" fillId="0" borderId="0" applyNumberFormat="0" applyFill="0" applyBorder="0" applyAlignment="0" applyProtection="0">
      <alignment vertical="top"/>
      <protection locked="0"/>
    </xf>
  </cellStyleXfs>
  <cellXfs count="206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4" fontId="23" fillId="7" borderId="1" xfId="0" applyNumberFormat="1" applyFont="1" applyFill="1" applyBorder="1" applyAlignment="1">
      <alignment horizontal="center" vertical="center" wrapText="1"/>
    </xf>
    <xf numFmtId="4" fontId="22" fillId="0" borderId="1" xfId="0" applyNumberFormat="1" applyFont="1" applyFill="1" applyBorder="1" applyAlignment="1">
      <alignment horizontal="right"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66" fillId="0" borderId="2" xfId="452" applyNumberFormat="1" applyFont="1" applyProtection="1">
      <alignment horizontal="right"/>
    </xf>
    <xf numFmtId="0" fontId="67" fillId="7" borderId="1" xfId="0" applyNumberFormat="1" applyFont="1" applyFill="1" applyBorder="1" applyAlignment="1">
      <alignment horizontal="left" vertical="center" wrapText="1"/>
    </xf>
    <xf numFmtId="2" fontId="68" fillId="0" borderId="7" xfId="211" applyNumberFormat="1" applyFont="1" applyFill="1" applyBorder="1" applyAlignment="1">
      <alignment horizontal="left" vertical="center" wrapText="1"/>
    </xf>
    <xf numFmtId="0" fontId="66" fillId="0" borderId="53" xfId="574" applyNumberFormat="1" applyFont="1" applyBorder="1" applyAlignment="1" applyProtection="1">
      <alignment wrapText="1"/>
    </xf>
    <xf numFmtId="0" fontId="66" fillId="0" borderId="53" xfId="574" applyNumberFormat="1" applyFont="1" applyBorder="1" applyAlignment="1" applyProtection="1">
      <alignment horizontal="left" wrapText="1"/>
    </xf>
    <xf numFmtId="0" fontId="69" fillId="0" borderId="1" xfId="0" applyFont="1" applyFill="1" applyBorder="1" applyAlignment="1">
      <alignment horizontal="left" vertical="center" wrapText="1"/>
    </xf>
    <xf numFmtId="0" fontId="66" fillId="0" borderId="1" xfId="133" applyNumberFormat="1" applyFont="1" applyBorder="1" applyAlignment="1" applyProtection="1">
      <alignment horizontal="left" wrapText="1"/>
    </xf>
    <xf numFmtId="0" fontId="66" fillId="0" borderId="5" xfId="133" applyNumberFormat="1" applyFont="1" applyBorder="1" applyAlignment="1" applyProtection="1">
      <alignment horizontal="left" wrapText="1"/>
    </xf>
    <xf numFmtId="0" fontId="66" fillId="0" borderId="1" xfId="133" applyNumberFormat="1" applyFont="1" applyBorder="1" applyAlignment="1" applyProtection="1">
      <alignment wrapText="1"/>
    </xf>
    <xf numFmtId="167" fontId="71" fillId="0" borderId="1" xfId="0" applyNumberFormat="1" applyFont="1" applyFill="1" applyBorder="1" applyAlignment="1">
      <alignment vertical="center" wrapText="1"/>
    </xf>
    <xf numFmtId="167" fontId="70" fillId="0" borderId="1" xfId="0" applyNumberFormat="1" applyFont="1" applyFill="1" applyBorder="1" applyAlignment="1">
      <alignment wrapText="1"/>
    </xf>
    <xf numFmtId="167" fontId="67" fillId="0" borderId="1" xfId="0" applyNumberFormat="1" applyFont="1" applyFill="1" applyBorder="1" applyAlignment="1">
      <alignment horizontal="right" wrapText="1"/>
    </xf>
    <xf numFmtId="4" fontId="66" fillId="0" borderId="1" xfId="452" applyNumberFormat="1" applyFont="1" applyBorder="1" applyAlignment="1" applyProtection="1">
      <alignment vertical="center"/>
    </xf>
    <xf numFmtId="167" fontId="67" fillId="0" borderId="1" xfId="0" applyNumberFormat="1" applyFont="1" applyFill="1" applyBorder="1" applyAlignment="1">
      <alignment wrapText="1"/>
    </xf>
    <xf numFmtId="0" fontId="39" fillId="0" borderId="1" xfId="133" applyNumberFormat="1" applyFont="1" applyBorder="1" applyAlignment="1" applyProtection="1">
      <alignment wrapText="1"/>
    </xf>
    <xf numFmtId="4" fontId="39" fillId="0" borderId="1" xfId="452" applyNumberFormat="1" applyFont="1" applyBorder="1" applyProtection="1">
      <alignment horizontal="right"/>
    </xf>
    <xf numFmtId="167" fontId="70" fillId="0" borderId="1" xfId="0" applyNumberFormat="1" applyFont="1" applyFill="1" applyBorder="1" applyAlignment="1">
      <alignment vertical="center" wrapText="1"/>
    </xf>
    <xf numFmtId="4" fontId="66" fillId="0" borderId="22" xfId="452" applyNumberFormat="1" applyFont="1" applyBorder="1" applyAlignment="1" applyProtection="1">
      <alignment vertical="center"/>
    </xf>
    <xf numFmtId="0" fontId="66" fillId="0" borderId="5" xfId="133" applyNumberFormat="1" applyFont="1" applyBorder="1" applyAlignment="1" applyProtection="1">
      <alignment wrapText="1"/>
    </xf>
    <xf numFmtId="4" fontId="39" fillId="0" borderId="1" xfId="452" applyNumberFormat="1" applyFont="1" applyBorder="1" applyAlignment="1" applyProtection="1">
      <alignment vertical="center"/>
    </xf>
    <xf numFmtId="4" fontId="67" fillId="0" borderId="1" xfId="0" applyNumberFormat="1" applyFont="1" applyFill="1" applyBorder="1" applyAlignment="1">
      <alignment horizontal="right" wrapText="1"/>
    </xf>
    <xf numFmtId="4" fontId="39" fillId="0" borderId="22" xfId="452" applyNumberFormat="1" applyFont="1" applyBorder="1" applyAlignment="1" applyProtection="1">
      <alignment vertical="center"/>
    </xf>
    <xf numFmtId="167" fontId="67" fillId="0" borderId="1" xfId="0" applyNumberFormat="1" applyFont="1" applyFill="1" applyBorder="1" applyAlignment="1">
      <alignment vertical="center" wrapText="1"/>
    </xf>
    <xf numFmtId="4" fontId="39" fillId="0" borderId="2" xfId="452" applyNumberFormat="1" applyFont="1" applyProtection="1">
      <alignment horizontal="right"/>
    </xf>
    <xf numFmtId="4" fontId="70" fillId="0" borderId="1" xfId="0" applyNumberFormat="1" applyFont="1" applyFill="1" applyBorder="1" applyAlignment="1">
      <alignment horizontal="right" wrapText="1"/>
    </xf>
    <xf numFmtId="167" fontId="70" fillId="0" borderId="1" xfId="0" applyNumberFormat="1" applyFont="1" applyFill="1" applyBorder="1" applyAlignment="1">
      <alignment horizontal="right" wrapText="1"/>
    </xf>
    <xf numFmtId="4" fontId="66" fillId="0" borderId="22" xfId="452" applyNumberFormat="1" applyFont="1" applyBorder="1" applyAlignment="1" applyProtection="1">
      <alignment horizontal="right"/>
    </xf>
    <xf numFmtId="4" fontId="39" fillId="0" borderId="22" xfId="139" applyNumberFormat="1" applyFont="1" applyBorder="1" applyAlignment="1" applyProtection="1">
      <alignment horizontal="right"/>
    </xf>
    <xf numFmtId="167" fontId="68" fillId="0" borderId="1" xfId="0" applyNumberFormat="1" applyFont="1" applyFill="1" applyBorder="1" applyAlignment="1">
      <alignment vertical="center" wrapText="1"/>
    </xf>
    <xf numFmtId="4" fontId="22" fillId="0" borderId="1" xfId="0" applyNumberFormat="1" applyFont="1" applyFill="1" applyBorder="1" applyAlignment="1">
      <alignment wrapText="1"/>
    </xf>
    <xf numFmtId="4" fontId="22" fillId="2" borderId="0" xfId="0" applyNumberFormat="1" applyFont="1" applyFill="1" applyAlignment="1">
      <alignment horizontal="right" vertical="top" wrapText="1"/>
    </xf>
    <xf numFmtId="0" fontId="23" fillId="0" borderId="5" xfId="0" applyFont="1" applyFill="1" applyBorder="1" applyAlignment="1">
      <alignment vertical="center" wrapText="1"/>
    </xf>
    <xf numFmtId="4" fontId="67" fillId="2" borderId="1" xfId="0" applyNumberFormat="1" applyFont="1" applyFill="1" applyBorder="1" applyAlignment="1">
      <alignment horizontal="right" vertical="center" wrapText="1"/>
    </xf>
    <xf numFmtId="4" fontId="70" fillId="2" borderId="1" xfId="0" applyNumberFormat="1" applyFont="1" applyFill="1" applyBorder="1" applyAlignment="1">
      <alignment horizontal="right" vertical="center" wrapText="1"/>
    </xf>
    <xf numFmtId="4" fontId="73" fillId="0" borderId="1" xfId="0" applyNumberFormat="1" applyFont="1" applyFill="1" applyBorder="1" applyAlignment="1">
      <alignment horizontal="right" vertical="center" wrapText="1"/>
    </xf>
    <xf numFmtId="4" fontId="74" fillId="0" borderId="55" xfId="15" applyNumberFormat="1" applyFont="1" applyFill="1" applyBorder="1" applyAlignment="1">
      <alignment horizontal="right" vertical="center" shrinkToFit="1"/>
    </xf>
    <xf numFmtId="0" fontId="67" fillId="0" borderId="1" xfId="15" applyFont="1" applyFill="1" applyBorder="1" applyAlignment="1">
      <alignment horizontal="left" vertical="top" wrapText="1"/>
    </xf>
    <xf numFmtId="0" fontId="67" fillId="0" borderId="55" xfId="15" applyFont="1" applyBorder="1" applyAlignment="1">
      <alignment wrapText="1"/>
    </xf>
    <xf numFmtId="49" fontId="70" fillId="0" borderId="53" xfId="145" applyNumberFormat="1" applyFont="1" applyBorder="1" applyAlignment="1" applyProtection="1">
      <alignment horizontal="left"/>
    </xf>
    <xf numFmtId="0" fontId="70" fillId="0" borderId="1" xfId="133" applyNumberFormat="1" applyFont="1" applyBorder="1" applyAlignment="1" applyProtection="1">
      <alignment vertical="top" wrapText="1"/>
    </xf>
    <xf numFmtId="0" fontId="70" fillId="0" borderId="1" xfId="133" applyNumberFormat="1" applyFont="1" applyBorder="1" applyAlignment="1" applyProtection="1">
      <alignment wrapText="1"/>
    </xf>
    <xf numFmtId="0" fontId="67" fillId="0" borderId="7" xfId="15" applyFont="1" applyFill="1" applyBorder="1" applyAlignment="1">
      <alignment wrapText="1"/>
    </xf>
    <xf numFmtId="49" fontId="70" fillId="0" borderId="53" xfId="145" applyNumberFormat="1" applyFont="1" applyBorder="1" applyAlignment="1" applyProtection="1"/>
    <xf numFmtId="4" fontId="22" fillId="0" borderId="0" xfId="0" applyNumberFormat="1" applyFont="1" applyFill="1" applyBorder="1" applyAlignment="1">
      <alignment wrapText="1"/>
    </xf>
    <xf numFmtId="0" fontId="67" fillId="0" borderId="0" xfId="0" applyFont="1" applyFill="1" applyAlignment="1">
      <alignment horizontal="justify" vertical="top" wrapText="1"/>
    </xf>
    <xf numFmtId="0" fontId="70" fillId="0" borderId="7" xfId="0" applyFont="1" applyFill="1" applyBorder="1" applyAlignment="1">
      <alignment horizontal="left" vertical="top" wrapText="1"/>
    </xf>
    <xf numFmtId="0" fontId="70" fillId="0" borderId="7" xfId="0" applyFont="1" applyBorder="1" applyAlignment="1">
      <alignment horizontal="justify" vertical="top" wrapText="1"/>
    </xf>
    <xf numFmtId="0" fontId="70" fillId="0" borderId="7" xfId="0" applyFont="1" applyBorder="1" applyAlignment="1">
      <alignment vertical="top" wrapText="1"/>
    </xf>
    <xf numFmtId="0" fontId="70" fillId="0" borderId="7" xfId="0" applyFont="1" applyBorder="1" applyAlignment="1">
      <alignment wrapText="1"/>
    </xf>
    <xf numFmtId="0" fontId="70" fillId="0" borderId="0" xfId="0" applyFont="1" applyAlignment="1">
      <alignment wrapText="1"/>
    </xf>
    <xf numFmtId="0" fontId="70" fillId="0" borderId="1" xfId="0" applyFont="1" applyBorder="1" applyAlignment="1">
      <alignment wrapText="1"/>
    </xf>
    <xf numFmtId="0" fontId="70" fillId="0" borderId="1" xfId="0" applyFont="1" applyFill="1" applyBorder="1" applyAlignment="1">
      <alignment horizontal="left" vertical="center" wrapText="1"/>
    </xf>
    <xf numFmtId="0" fontId="70" fillId="0" borderId="1" xfId="0" applyFont="1" applyBorder="1" applyAlignment="1">
      <alignment horizontal="justify" vertical="top" wrapText="1"/>
    </xf>
    <xf numFmtId="0" fontId="70" fillId="0" borderId="1" xfId="15" applyFont="1" applyFill="1" applyBorder="1" applyAlignment="1">
      <alignment wrapText="1"/>
    </xf>
    <xf numFmtId="4" fontId="66" fillId="0" borderId="22" xfId="139" applyNumberFormat="1" applyFont="1" applyBorder="1" applyAlignment="1" applyProtection="1">
      <alignment horizontal="right"/>
    </xf>
    <xf numFmtId="0" fontId="70" fillId="0" borderId="1" xfId="856" applyFont="1" applyBorder="1" applyAlignment="1">
      <alignment horizontal="left" vertical="center" wrapText="1"/>
    </xf>
    <xf numFmtId="4" fontId="66" fillId="0" borderId="56" xfId="452" applyNumberFormat="1" applyFont="1" applyBorder="1" applyAlignment="1" applyProtection="1">
      <alignment horizontal="right"/>
    </xf>
    <xf numFmtId="0" fontId="66" fillId="0" borderId="1" xfId="133" applyNumberFormat="1" applyFont="1" applyBorder="1" applyAlignment="1" applyProtection="1">
      <alignment vertical="center" wrapText="1"/>
    </xf>
    <xf numFmtId="0" fontId="70" fillId="0" borderId="1" xfId="856" applyFont="1" applyBorder="1" applyAlignment="1">
      <alignment horizontal="justify" vertical="center" wrapText="1"/>
    </xf>
    <xf numFmtId="4" fontId="66" fillId="0" borderId="2" xfId="452" applyNumberFormat="1" applyFont="1" applyFill="1" applyProtection="1">
      <alignment horizontal="right"/>
    </xf>
    <xf numFmtId="0" fontId="66" fillId="0" borderId="54" xfId="574" applyNumberFormat="1" applyFont="1" applyBorder="1" applyAlignment="1" applyProtection="1">
      <alignment wrapText="1"/>
    </xf>
    <xf numFmtId="4" fontId="66" fillId="0" borderId="1" xfId="139" applyNumberFormat="1" applyFont="1" applyBorder="1" applyAlignment="1" applyProtection="1">
      <alignment horizontal="right"/>
    </xf>
    <xf numFmtId="4" fontId="39" fillId="0" borderId="56" xfId="452" applyNumberFormat="1" applyFont="1" applyBorder="1" applyAlignment="1" applyProtection="1">
      <alignment vertical="center"/>
    </xf>
    <xf numFmtId="4" fontId="66" fillId="0" borderId="56" xfId="139" applyNumberFormat="1" applyFont="1" applyBorder="1" applyAlignment="1" applyProtection="1">
      <alignment horizontal="right"/>
    </xf>
    <xf numFmtId="0" fontId="74" fillId="0" borderId="17" xfId="691" applyFont="1" applyFill="1" applyBorder="1" applyAlignment="1">
      <alignment horizontal="center" vertical="center" wrapText="1"/>
    </xf>
    <xf numFmtId="0" fontId="74" fillId="0" borderId="17" xfId="691" applyFont="1" applyFill="1" applyBorder="1" applyAlignment="1">
      <alignment vertical="center" wrapText="1"/>
    </xf>
    <xf numFmtId="167" fontId="70" fillId="0" borderId="55" xfId="0" applyNumberFormat="1" applyFont="1" applyFill="1" applyBorder="1" applyAlignment="1">
      <alignment vertical="center" wrapText="1"/>
    </xf>
    <xf numFmtId="4" fontId="66" fillId="0" borderId="79" xfId="139" applyNumberFormat="1" applyFont="1" applyBorder="1" applyAlignment="1" applyProtection="1">
      <alignment horizontal="right"/>
    </xf>
    <xf numFmtId="0" fontId="9" fillId="2" borderId="0" xfId="0" applyFont="1" applyFill="1" applyAlignment="1">
      <alignment vertical="center" wrapText="1"/>
    </xf>
    <xf numFmtId="167" fontId="70" fillId="0" borderId="1" xfId="0" applyNumberFormat="1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167" fontId="67" fillId="0" borderId="1" xfId="0" applyNumberFormat="1" applyFont="1" applyFill="1" applyBorder="1" applyAlignment="1">
      <alignment vertical="center" wrapText="1"/>
    </xf>
    <xf numFmtId="167" fontId="70" fillId="0" borderId="1" xfId="0" applyNumberFormat="1" applyFont="1" applyFill="1" applyBorder="1" applyAlignment="1">
      <alignment vertical="center" wrapText="1"/>
    </xf>
    <xf numFmtId="4" fontId="66" fillId="0" borderId="22" xfId="452" applyNumberFormat="1" applyFont="1" applyBorder="1" applyAlignment="1" applyProtection="1">
      <alignment vertical="center"/>
    </xf>
    <xf numFmtId="0" fontId="9" fillId="2" borderId="0" xfId="0" applyFont="1" applyFill="1" applyAlignment="1">
      <alignment vertical="center" wrapText="1"/>
    </xf>
    <xf numFmtId="167" fontId="67" fillId="0" borderId="1" xfId="0" applyNumberFormat="1" applyFont="1" applyFill="1" applyBorder="1" applyAlignment="1">
      <alignment horizontal="right" wrapText="1"/>
    </xf>
    <xf numFmtId="167" fontId="70" fillId="0" borderId="1" xfId="0" applyNumberFormat="1" applyFont="1" applyFill="1" applyBorder="1" applyAlignment="1">
      <alignment vertical="center" wrapText="1"/>
    </xf>
    <xf numFmtId="4" fontId="66" fillId="0" borderId="22" xfId="452" applyNumberFormat="1" applyFont="1" applyBorder="1" applyAlignment="1" applyProtection="1">
      <alignment vertical="center"/>
    </xf>
    <xf numFmtId="0" fontId="9" fillId="2" borderId="0" xfId="0" applyFont="1" applyFill="1" applyAlignment="1">
      <alignment vertical="center" wrapText="1"/>
    </xf>
    <xf numFmtId="167" fontId="67" fillId="0" borderId="1" xfId="0" applyNumberFormat="1" applyFont="1" applyFill="1" applyBorder="1" applyAlignment="1">
      <alignment horizontal="right" wrapText="1"/>
    </xf>
    <xf numFmtId="0" fontId="9" fillId="2" borderId="0" xfId="0" applyFont="1" applyFill="1" applyAlignment="1">
      <alignment vertical="center" wrapText="1"/>
    </xf>
    <xf numFmtId="167" fontId="70" fillId="0" borderId="1" xfId="0" applyNumberFormat="1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167" fontId="70" fillId="0" borderId="1" xfId="0" applyNumberFormat="1" applyFont="1" applyFill="1" applyBorder="1" applyAlignment="1">
      <alignment vertical="center" wrapText="1"/>
    </xf>
    <xf numFmtId="0" fontId="66" fillId="0" borderId="80" xfId="133" applyNumberFormat="1" applyFont="1" applyBorder="1" applyAlignment="1" applyProtection="1">
      <alignment vertical="top" wrapText="1"/>
    </xf>
    <xf numFmtId="49" fontId="66" fillId="0" borderId="78" xfId="131" applyNumberFormat="1" applyFont="1" applyBorder="1" applyAlignment="1" applyProtection="1">
      <alignment vertical="center" wrapText="1"/>
    </xf>
    <xf numFmtId="0" fontId="67" fillId="0" borderId="1" xfId="0" applyFont="1" applyFill="1" applyBorder="1" applyAlignment="1">
      <alignment horizontal="justify" vertical="top" wrapText="1"/>
    </xf>
    <xf numFmtId="0" fontId="70" fillId="0" borderId="1" xfId="0" applyFont="1" applyFill="1" applyBorder="1" applyAlignment="1">
      <alignment horizontal="left" vertical="top" wrapText="1"/>
    </xf>
    <xf numFmtId="0" fontId="66" fillId="0" borderId="1" xfId="133" applyNumberFormat="1" applyFont="1" applyBorder="1" applyAlignment="1" applyProtection="1">
      <alignment horizontal="left" vertical="center" wrapText="1"/>
    </xf>
    <xf numFmtId="0" fontId="70" fillId="0" borderId="0" xfId="0" applyFont="1" applyAlignment="1">
      <alignment vertical="top" wrapText="1"/>
    </xf>
    <xf numFmtId="0" fontId="66" fillId="0" borderId="22" xfId="1641" applyNumberFormat="1" applyFont="1" applyAlignment="1" applyProtection="1">
      <alignment wrapText="1"/>
    </xf>
    <xf numFmtId="0" fontId="66" fillId="0" borderId="79" xfId="1641" applyNumberFormat="1" applyFont="1" applyBorder="1" applyAlignment="1" applyProtection="1">
      <alignment wrapText="1"/>
    </xf>
    <xf numFmtId="0" fontId="69" fillId="0" borderId="5" xfId="2065" applyFont="1" applyFill="1" applyBorder="1" applyAlignment="1" applyProtection="1">
      <alignment vertical="center" wrapText="1"/>
    </xf>
    <xf numFmtId="0" fontId="100" fillId="0" borderId="1" xfId="2065" applyFont="1" applyFill="1" applyBorder="1" applyAlignment="1" applyProtection="1">
      <alignment horizontal="left" wrapText="1"/>
    </xf>
    <xf numFmtId="0" fontId="23" fillId="0" borderId="20" xfId="691" applyFont="1" applyFill="1" applyBorder="1" applyAlignment="1">
      <alignment horizontal="center" vertical="center" wrapText="1"/>
    </xf>
    <xf numFmtId="0" fontId="23" fillId="0" borderId="20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0" fontId="22" fillId="0" borderId="55" xfId="691" applyFont="1" applyFill="1" applyBorder="1" applyAlignment="1">
      <alignment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0" fontId="70" fillId="0" borderId="1" xfId="0" applyFont="1" applyFill="1" applyBorder="1" applyAlignment="1">
      <alignment vertical="center" wrapText="1"/>
    </xf>
    <xf numFmtId="0" fontId="67" fillId="0" borderId="1" xfId="0" applyFont="1" applyFill="1" applyBorder="1" applyAlignment="1">
      <alignment vertical="center" wrapText="1"/>
    </xf>
    <xf numFmtId="0" fontId="99" fillId="0" borderId="1" xfId="0" applyFont="1" applyFill="1" applyBorder="1" applyAlignment="1">
      <alignment vertical="center" wrapText="1"/>
    </xf>
    <xf numFmtId="49" fontId="66" fillId="0" borderId="53" xfId="145" applyNumberFormat="1" applyFont="1" applyBorder="1" applyAlignment="1" applyProtection="1">
      <alignment vertical="center"/>
    </xf>
    <xf numFmtId="0" fontId="70" fillId="0" borderId="1" xfId="15" applyFont="1" applyFill="1" applyBorder="1" applyAlignment="1">
      <alignment vertical="center" wrapText="1"/>
    </xf>
    <xf numFmtId="0" fontId="70" fillId="0" borderId="7" xfId="0" applyFont="1" applyFill="1" applyBorder="1" applyAlignment="1">
      <alignment vertical="center" wrapText="1"/>
    </xf>
    <xf numFmtId="0" fontId="70" fillId="0" borderId="1" xfId="856" applyFont="1" applyBorder="1" applyAlignment="1">
      <alignment vertical="center" wrapText="1"/>
    </xf>
    <xf numFmtId="49" fontId="66" fillId="0" borderId="1" xfId="145" applyNumberFormat="1" applyFont="1" applyBorder="1" applyAlignment="1" applyProtection="1">
      <alignment vertical="center"/>
    </xf>
    <xf numFmtId="49" fontId="70" fillId="0" borderId="7" xfId="856" applyNumberFormat="1" applyFont="1" applyFill="1" applyBorder="1" applyAlignment="1">
      <alignment vertical="center" wrapText="1"/>
    </xf>
    <xf numFmtId="0" fontId="100" fillId="0" borderId="5" xfId="0" applyFont="1" applyFill="1" applyBorder="1" applyAlignment="1">
      <alignment vertical="center" wrapText="1"/>
    </xf>
    <xf numFmtId="0" fontId="69" fillId="0" borderId="1" xfId="0" applyFont="1" applyFill="1" applyBorder="1" applyAlignment="1">
      <alignment vertical="center" wrapText="1"/>
    </xf>
    <xf numFmtId="0" fontId="100" fillId="0" borderId="1" xfId="0" applyFont="1" applyFill="1" applyBorder="1" applyAlignment="1">
      <alignment vertical="center" wrapText="1"/>
    </xf>
    <xf numFmtId="49" fontId="66" fillId="0" borderId="2" xfId="145" applyNumberFormat="1" applyFont="1" applyAlignment="1" applyProtection="1">
      <alignment vertical="center"/>
    </xf>
    <xf numFmtId="49" fontId="66" fillId="0" borderId="20" xfId="145" applyNumberFormat="1" applyFont="1" applyBorder="1" applyAlignment="1" applyProtection="1">
      <alignment vertical="center"/>
    </xf>
    <xf numFmtId="0" fontId="67" fillId="0" borderId="6" xfId="0" applyFont="1" applyFill="1" applyBorder="1" applyAlignment="1">
      <alignment vertical="center" shrinkToFit="1"/>
    </xf>
    <xf numFmtId="0" fontId="70" fillId="0" borderId="1" xfId="0" applyFont="1" applyFill="1" applyBorder="1" applyAlignment="1">
      <alignment vertical="center" shrinkToFit="1"/>
    </xf>
    <xf numFmtId="49" fontId="39" fillId="0" borderId="2" xfId="145" applyNumberFormat="1" applyFont="1" applyAlignment="1" applyProtection="1">
      <alignment vertical="center"/>
    </xf>
    <xf numFmtId="49" fontId="66" fillId="0" borderId="54" xfId="145" applyNumberFormat="1" applyFont="1" applyBorder="1" applyAlignment="1" applyProtection="1">
      <alignment vertical="center"/>
    </xf>
    <xf numFmtId="49" fontId="39" fillId="0" borderId="1" xfId="145" applyNumberFormat="1" applyFont="1" applyBorder="1" applyAlignment="1" applyProtection="1">
      <alignment vertical="center"/>
    </xf>
    <xf numFmtId="49" fontId="39" fillId="0" borderId="70" xfId="145" applyNumberFormat="1" applyFont="1" applyBorder="1" applyAlignment="1" applyProtection="1">
      <alignment vertical="center"/>
    </xf>
    <xf numFmtId="49" fontId="39" fillId="0" borderId="53" xfId="145" applyNumberFormat="1" applyFont="1" applyBorder="1" applyAlignment="1" applyProtection="1">
      <alignment vertical="center"/>
    </xf>
    <xf numFmtId="0" fontId="67" fillId="7" borderId="1" xfId="0" quotePrefix="1" applyNumberFormat="1" applyFont="1" applyFill="1" applyBorder="1" applyAlignment="1">
      <alignment horizontal="center" wrapText="1"/>
    </xf>
    <xf numFmtId="49" fontId="39" fillId="0" borderId="2" xfId="145" applyNumberFormat="1" applyFont="1" applyAlignment="1" applyProtection="1">
      <alignment horizontal="center"/>
    </xf>
    <xf numFmtId="49" fontId="70" fillId="0" borderId="54" xfId="145" applyNumberFormat="1" applyFont="1" applyBorder="1" applyAlignment="1" applyProtection="1"/>
    <xf numFmtId="0" fontId="70" fillId="0" borderId="5" xfId="133" applyNumberFormat="1" applyFont="1" applyBorder="1" applyAlignment="1" applyProtection="1">
      <alignment wrapText="1"/>
    </xf>
    <xf numFmtId="4" fontId="70" fillId="2" borderId="5" xfId="0" applyNumberFormat="1" applyFont="1" applyFill="1" applyBorder="1" applyAlignment="1">
      <alignment horizontal="right" vertical="center" wrapText="1"/>
    </xf>
    <xf numFmtId="4" fontId="23" fillId="0" borderId="17" xfId="691" applyNumberFormat="1" applyFont="1" applyFill="1" applyBorder="1" applyAlignment="1">
      <alignment horizontal="right" vertical="center" wrapText="1"/>
    </xf>
    <xf numFmtId="4" fontId="23" fillId="0" borderId="6" xfId="0" applyNumberFormat="1" applyFont="1" applyFill="1" applyBorder="1" applyAlignment="1">
      <alignment horizontal="right" wrapText="1"/>
    </xf>
    <xf numFmtId="49" fontId="70" fillId="0" borderId="1" xfId="145" applyNumberFormat="1" applyFont="1" applyBorder="1" applyAlignment="1" applyProtection="1"/>
    <xf numFmtId="0" fontId="22" fillId="0" borderId="17" xfId="691" applyFont="1" applyFill="1" applyBorder="1" applyAlignment="1">
      <alignment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</cellXfs>
  <cellStyles count="2066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1770"/>
    <cellStyle name="xl100 4 3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1771"/>
    <cellStyle name="xl101 4 3" xfId="864"/>
    <cellStyle name="xl101 5" xfId="1978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1772"/>
    <cellStyle name="xl102 4 3" xfId="866"/>
    <cellStyle name="xl102 5" xfId="1988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1773"/>
    <cellStyle name="xl103 4 3" xfId="868"/>
    <cellStyle name="xl103 5" xfId="1990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1774"/>
    <cellStyle name="xl104 4 3" xfId="870"/>
    <cellStyle name="xl104 5" xfId="1995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1775"/>
    <cellStyle name="xl105 4 3" xfId="872"/>
    <cellStyle name="xl105 5" xfId="1991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1776"/>
    <cellStyle name="xl106 4 3" xfId="874"/>
    <cellStyle name="xl106 5" xfId="1996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1777"/>
    <cellStyle name="xl107 4 3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1778"/>
    <cellStyle name="xl108 4 3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1779"/>
    <cellStyle name="xl109 4 3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1780"/>
    <cellStyle name="xl110 4 3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1781"/>
    <cellStyle name="xl111 4 3" xfId="884"/>
    <cellStyle name="xl111 5" xfId="1997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1782"/>
    <cellStyle name="xl112 4 3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1783"/>
    <cellStyle name="xl113 4 3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1784"/>
    <cellStyle name="xl114 4 3" xfId="890"/>
    <cellStyle name="xl114 5" xfId="1992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1785"/>
    <cellStyle name="xl115 4 3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1786"/>
    <cellStyle name="xl116 4 3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1787"/>
    <cellStyle name="xl117 4 3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1788"/>
    <cellStyle name="xl118 4 3" xfId="898"/>
    <cellStyle name="xl118 5" xfId="1993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1789"/>
    <cellStyle name="xl119 4 3" xfId="900"/>
    <cellStyle name="xl119 5" xfId="1994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1790"/>
    <cellStyle name="xl120 4 3" xfId="902"/>
    <cellStyle name="xl120 5" xfId="1999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1791"/>
    <cellStyle name="xl121 4 3" xfId="904"/>
    <cellStyle name="xl121 5" xfId="2015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1792"/>
    <cellStyle name="xl122 4 3" xfId="906"/>
    <cellStyle name="xl122 5" xfId="2018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1793"/>
    <cellStyle name="xl123 4 3" xfId="908"/>
    <cellStyle name="xl123 5" xfId="2021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1794"/>
    <cellStyle name="xl124 4 3" xfId="910"/>
    <cellStyle name="xl124 5" xfId="2037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1795"/>
    <cellStyle name="xl125 4 3" xfId="912"/>
    <cellStyle name="xl125 5" xfId="2039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1796"/>
    <cellStyle name="xl126 4 3" xfId="914"/>
    <cellStyle name="xl126 5" xfId="2040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1797"/>
    <cellStyle name="xl127 4 3" xfId="916"/>
    <cellStyle name="xl127 5" xfId="1998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1798"/>
    <cellStyle name="xl128 4 3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1799"/>
    <cellStyle name="xl129 4 3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1800"/>
    <cellStyle name="xl130 4 3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1801"/>
    <cellStyle name="xl131 4 3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1802"/>
    <cellStyle name="xl132 4 3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1803"/>
    <cellStyle name="xl133 4 3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1804"/>
    <cellStyle name="xl134 4 3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1805"/>
    <cellStyle name="xl135 4 3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1806"/>
    <cellStyle name="xl136 4 3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1807"/>
    <cellStyle name="xl137 4 3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1808"/>
    <cellStyle name="xl138 4 3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1809"/>
    <cellStyle name="xl139 4 3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1810"/>
    <cellStyle name="xl140 4 3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1811"/>
    <cellStyle name="xl141 4 3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1812"/>
    <cellStyle name="xl142 4 3" xfId="946"/>
    <cellStyle name="xl142 5" xfId="2025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1813"/>
    <cellStyle name="xl143 4 3" xfId="948"/>
    <cellStyle name="xl143 5" xfId="2028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1814"/>
    <cellStyle name="xl144 4 3" xfId="950"/>
    <cellStyle name="xl144 5" xfId="2031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1815"/>
    <cellStyle name="xl145 4 3" xfId="952"/>
    <cellStyle name="xl145 5" xfId="2033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1816"/>
    <cellStyle name="xl146 4 3" xfId="954"/>
    <cellStyle name="xl146 5" xfId="2034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1817"/>
    <cellStyle name="xl147 4 3" xfId="956"/>
    <cellStyle name="xl147 5" xfId="2045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1818"/>
    <cellStyle name="xl148 4 3" xfId="958"/>
    <cellStyle name="xl148 5" xfId="2003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1819"/>
    <cellStyle name="xl149 4 3" xfId="960"/>
    <cellStyle name="xl149 5" xfId="2005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1820"/>
    <cellStyle name="xl150 4 3" xfId="962"/>
    <cellStyle name="xl150 5" xfId="2006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1821"/>
    <cellStyle name="xl151 4 3" xfId="964"/>
    <cellStyle name="xl151 5" xfId="2010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1822"/>
    <cellStyle name="xl152 4 3" xfId="966"/>
    <cellStyle name="xl152 5" xfId="2011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1823"/>
    <cellStyle name="xl153 4 3" xfId="968"/>
    <cellStyle name="xl153 5" xfId="2012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1824"/>
    <cellStyle name="xl154 4 3" xfId="970"/>
    <cellStyle name="xl154 5" xfId="2016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1825"/>
    <cellStyle name="xl155 4 3" xfId="972"/>
    <cellStyle name="xl155 5" xfId="2019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1826"/>
    <cellStyle name="xl156 4 3" xfId="974"/>
    <cellStyle name="xl156 5" xfId="2022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1827"/>
    <cellStyle name="xl157 4 3" xfId="976"/>
    <cellStyle name="xl157 5" xfId="2024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1828"/>
    <cellStyle name="xl158 4 3" xfId="978"/>
    <cellStyle name="xl158 5" xfId="2026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1829"/>
    <cellStyle name="xl159 4 3" xfId="980"/>
    <cellStyle name="xl159 5" xfId="2035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1830"/>
    <cellStyle name="xl160 4 3" xfId="982"/>
    <cellStyle name="xl160 5" xfId="2042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1831"/>
    <cellStyle name="xl161 4 3" xfId="984"/>
    <cellStyle name="xl161 5" xfId="2046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1832"/>
    <cellStyle name="xl162 4 3" xfId="986"/>
    <cellStyle name="xl162 5" xfId="2047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1833"/>
    <cellStyle name="xl163 4 3" xfId="988"/>
    <cellStyle name="xl163 5" xfId="2048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1834"/>
    <cellStyle name="xl164 4 3" xfId="990"/>
    <cellStyle name="xl164 5" xfId="2049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1835"/>
    <cellStyle name="xl165 4 3" xfId="992"/>
    <cellStyle name="xl165 5" xfId="2050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1836"/>
    <cellStyle name="xl166 4 3" xfId="994"/>
    <cellStyle name="xl166 5" xfId="2051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1837"/>
    <cellStyle name="xl167 4 3" xfId="996"/>
    <cellStyle name="xl167 5" xfId="2052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1838"/>
    <cellStyle name="xl168 4 3" xfId="998"/>
    <cellStyle name="xl168 5" xfId="2053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839"/>
    <cellStyle name="xl169 4 3" xfId="1000"/>
    <cellStyle name="xl169 5" xfId="2054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840"/>
    <cellStyle name="xl170 4 3" xfId="1002"/>
    <cellStyle name="xl170 5" xfId="2055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841"/>
    <cellStyle name="xl171 4 3" xfId="1004"/>
    <cellStyle name="xl171 5" xfId="2056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842"/>
    <cellStyle name="xl172 4 3" xfId="1006"/>
    <cellStyle name="xl172 5" xfId="2002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843"/>
    <cellStyle name="xl173 4 3" xfId="1008"/>
    <cellStyle name="xl173 5" xfId="2007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844"/>
    <cellStyle name="xl174 4 3" xfId="1010"/>
    <cellStyle name="xl174 5" xfId="2013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845"/>
    <cellStyle name="xl175 4 3" xfId="1012"/>
    <cellStyle name="xl175 5" xfId="2017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846"/>
    <cellStyle name="xl176 4 3" xfId="1014"/>
    <cellStyle name="xl176 5" xfId="2020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847"/>
    <cellStyle name="xl177 4 3" xfId="1016"/>
    <cellStyle name="xl177 5" xfId="2023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848"/>
    <cellStyle name="xl178 4 3" xfId="1018"/>
    <cellStyle name="xl178 5" xfId="2038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849"/>
    <cellStyle name="xl179 4 3" xfId="1020"/>
    <cellStyle name="xl179 5" xfId="2008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850"/>
    <cellStyle name="xl180 4 3" xfId="1022"/>
    <cellStyle name="xl180 5" xfId="2043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851"/>
    <cellStyle name="xl181 4 3" xfId="1024"/>
    <cellStyle name="xl181 5" xfId="2057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852"/>
    <cellStyle name="xl182 4 3" xfId="1026"/>
    <cellStyle name="xl182 5" xfId="2060"/>
    <cellStyle name="xl183" xfId="113"/>
    <cellStyle name="xl183 2" xfId="2062"/>
    <cellStyle name="xl184" xfId="114"/>
    <cellStyle name="xl184 2" xfId="2064"/>
    <cellStyle name="xl185" xfId="115"/>
    <cellStyle name="xl185 2" xfId="2058"/>
    <cellStyle name="xl186" xfId="116"/>
    <cellStyle name="xl186 2" xfId="2061"/>
    <cellStyle name="xl187" xfId="117"/>
    <cellStyle name="xl187 2" xfId="2059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859"/>
    <cellStyle name="xl27 3 5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860"/>
    <cellStyle name="xl28 3 5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861"/>
    <cellStyle name="xl29 3 5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862"/>
    <cellStyle name="xl30 3 5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864"/>
    <cellStyle name="xl32 3 5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867"/>
    <cellStyle name="xl35 3 5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868"/>
    <cellStyle name="xl36 3 5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869"/>
    <cellStyle name="xl37 3 5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871"/>
    <cellStyle name="xl39 3 5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873"/>
    <cellStyle name="xl41 3 5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874"/>
    <cellStyle name="xl42 4 4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875"/>
    <cellStyle name="xl43 3 5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5" xfId="1705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877"/>
    <cellStyle name="xl45 4 4" xfId="1079"/>
    <cellStyle name="xl45 5" xfId="1958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5" xfId="1939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4" xfId="1952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895"/>
    <cellStyle name="xl63 4 3" xfId="1115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4" xfId="1938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899"/>
    <cellStyle name="xl67 4 3" xfId="1123"/>
    <cellStyle name="xl67 5" xfId="1941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4" xfId="1942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903"/>
    <cellStyle name="xl71 4 3" xfId="1131"/>
    <cellStyle name="xl71 5" xfId="1947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4" xfId="1966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914"/>
    <cellStyle name="xl82 4 3" xfId="1153"/>
    <cellStyle name="xl82 5" xfId="1970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915"/>
    <cellStyle name="xl83 4 3" xfId="1155"/>
    <cellStyle name="xl83 5" xfId="1972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916"/>
    <cellStyle name="xl84 4 3" xfId="1157"/>
    <cellStyle name="xl84 5" xfId="1974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917"/>
    <cellStyle name="xl85 4 3" xfId="1159"/>
    <cellStyle name="xl85 5" xfId="1981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918"/>
    <cellStyle name="xl86 4 3" xfId="1161"/>
    <cellStyle name="xl86 5" xfId="1983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919"/>
    <cellStyle name="xl87 4 3" xfId="1163"/>
    <cellStyle name="xl87 5" xfId="1971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920"/>
    <cellStyle name="xl88 4 3" xfId="1165"/>
    <cellStyle name="xl88 5" xfId="1979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921"/>
    <cellStyle name="xl89 4 3" xfId="1167"/>
    <cellStyle name="xl89 5" xfId="1982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922"/>
    <cellStyle name="xl90 4 3" xfId="1169"/>
    <cellStyle name="xl90 5" xfId="1984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923"/>
    <cellStyle name="xl91 4 3" xfId="1171"/>
    <cellStyle name="xl91 5" xfId="1989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924"/>
    <cellStyle name="xl92 4 3" xfId="1173"/>
    <cellStyle name="xl92 5" xfId="1975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925"/>
    <cellStyle name="xl93 4 3" xfId="1175"/>
    <cellStyle name="xl93 5" xfId="1985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926"/>
    <cellStyle name="xl94 4 3" xfId="1177"/>
    <cellStyle name="xl94 5" xfId="1973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927"/>
    <cellStyle name="xl95 4 3" xfId="1179"/>
    <cellStyle name="xl95 5" xfId="1976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928"/>
    <cellStyle name="xl96 4 3" xfId="1181"/>
    <cellStyle name="xl96 5" xfId="1986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929"/>
    <cellStyle name="xl97 4 3" xfId="1183"/>
    <cellStyle name="xl97 5" xfId="1977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930"/>
    <cellStyle name="xl98 4 3" xfId="1185"/>
    <cellStyle name="xl98 5" xfId="1980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931"/>
    <cellStyle name="xl99 4 3" xfId="1187"/>
    <cellStyle name="xl99 5" xfId="1987"/>
    <cellStyle name="Гиперссылка" xfId="2065" builtinId="8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6"/>
  <sheetViews>
    <sheetView showGridLines="0" tabSelected="1" view="pageBreakPreview" zoomScale="70" zoomScaleNormal="70" zoomScaleSheetLayoutView="70" workbookViewId="0">
      <pane ySplit="10" topLeftCell="A138" activePane="bottomLeft" state="frozen"/>
      <selection pane="bottomLeft" activeCell="C2" sqref="C2:E3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98"/>
      <c r="D1" s="198"/>
      <c r="E1" s="198"/>
    </row>
    <row r="2" spans="1:11" s="66" customFormat="1" ht="105" customHeight="1" x14ac:dyDescent="0.25">
      <c r="A2" s="61"/>
      <c r="B2" s="61"/>
      <c r="C2" s="199" t="s">
        <v>605</v>
      </c>
      <c r="D2" s="199"/>
      <c r="E2" s="199"/>
    </row>
    <row r="3" spans="1:11" s="66" customFormat="1" ht="43.5" customHeight="1" x14ac:dyDescent="0.25">
      <c r="A3" s="61"/>
      <c r="B3" s="61"/>
      <c r="C3" s="199"/>
      <c r="D3" s="199"/>
      <c r="E3" s="199"/>
    </row>
    <row r="4" spans="1:11" s="66" customFormat="1" ht="95.25" customHeight="1" x14ac:dyDescent="0.25">
      <c r="A4" s="61"/>
      <c r="B4" s="61"/>
      <c r="C4" s="200" t="s">
        <v>583</v>
      </c>
      <c r="D4" s="199"/>
      <c r="E4" s="199"/>
    </row>
    <row r="5" spans="1:11" s="66" customFormat="1" ht="18.75" customHeight="1" x14ac:dyDescent="0.25">
      <c r="A5" s="61"/>
      <c r="B5" s="61"/>
      <c r="C5" s="199"/>
      <c r="D5" s="199"/>
      <c r="E5" s="199"/>
    </row>
    <row r="6" spans="1:11" s="66" customFormat="1" ht="18.75" customHeight="1" x14ac:dyDescent="0.25">
      <c r="A6" s="61"/>
      <c r="B6" s="61"/>
      <c r="C6" s="97"/>
      <c r="D6" s="97"/>
      <c r="E6" s="97"/>
    </row>
    <row r="7" spans="1:11" s="66" customFormat="1" ht="18.75" customHeight="1" x14ac:dyDescent="0.25">
      <c r="A7" s="61"/>
      <c r="B7" s="61"/>
      <c r="C7" s="97"/>
      <c r="D7" s="97"/>
      <c r="E7" s="97"/>
    </row>
    <row r="8" spans="1:11" s="66" customFormat="1" ht="23.25" customHeight="1" x14ac:dyDescent="0.25">
      <c r="A8" s="201" t="s">
        <v>555</v>
      </c>
      <c r="B8" s="201"/>
      <c r="C8" s="201"/>
      <c r="D8" s="201"/>
      <c r="E8" s="201"/>
      <c r="F8" s="201"/>
      <c r="G8" s="201"/>
      <c r="H8" s="201"/>
      <c r="I8" s="201"/>
      <c r="J8" s="201"/>
      <c r="K8" s="201"/>
    </row>
    <row r="9" spans="1:11" ht="33" customHeight="1" x14ac:dyDescent="0.25">
      <c r="A9" s="197"/>
      <c r="B9" s="197"/>
      <c r="C9" s="197"/>
      <c r="D9" s="197"/>
      <c r="E9" s="197"/>
    </row>
    <row r="10" spans="1:11" ht="54.75" customHeight="1" x14ac:dyDescent="0.25">
      <c r="A10" s="64" t="s">
        <v>319</v>
      </c>
      <c r="B10" s="65" t="s">
        <v>316</v>
      </c>
      <c r="C10" s="98" t="s">
        <v>320</v>
      </c>
      <c r="D10" s="98" t="s">
        <v>520</v>
      </c>
      <c r="E10" s="98" t="s">
        <v>584</v>
      </c>
    </row>
    <row r="11" spans="1:11" ht="22.5" customHeight="1" x14ac:dyDescent="0.25">
      <c r="A11" s="188" t="s">
        <v>317</v>
      </c>
      <c r="B11" s="68" t="s">
        <v>318</v>
      </c>
      <c r="C11" s="62">
        <f>C12+C20+C30+C39+C47+C52+C55+C71+C78+C84+C97+C132</f>
        <v>2000000.0000000005</v>
      </c>
      <c r="D11" s="62">
        <f>D30</f>
        <v>0</v>
      </c>
      <c r="E11" s="62">
        <f>E30</f>
        <v>0</v>
      </c>
    </row>
    <row r="12" spans="1:11" ht="19.5" customHeight="1" x14ac:dyDescent="0.25">
      <c r="A12" s="189" t="s">
        <v>328</v>
      </c>
      <c r="B12" s="69" t="s">
        <v>327</v>
      </c>
      <c r="C12" s="82">
        <f>C13+C14+C15+C16+C17+C18+C19</f>
        <v>4227184.82</v>
      </c>
      <c r="D12" s="87">
        <f>D13+D14+D15+D16+D17</f>
        <v>0</v>
      </c>
      <c r="E12" s="87">
        <f>E13+E14+E15+E16+E17</f>
        <v>0</v>
      </c>
    </row>
    <row r="13" spans="1:11" ht="63" customHeight="1" x14ac:dyDescent="0.25">
      <c r="A13" s="179" t="s">
        <v>329</v>
      </c>
      <c r="B13" s="70" t="s">
        <v>322</v>
      </c>
      <c r="C13" s="96">
        <v>6786667</v>
      </c>
      <c r="D13" s="91">
        <v>0</v>
      </c>
      <c r="E13" s="91">
        <v>0</v>
      </c>
    </row>
    <row r="14" spans="1:11" ht="96" customHeight="1" x14ac:dyDescent="0.25">
      <c r="A14" s="179" t="s">
        <v>330</v>
      </c>
      <c r="B14" s="70" t="s">
        <v>323</v>
      </c>
      <c r="C14" s="96">
        <v>-200000</v>
      </c>
      <c r="D14" s="91">
        <v>0</v>
      </c>
      <c r="E14" s="91">
        <v>0</v>
      </c>
    </row>
    <row r="15" spans="1:11" ht="49.5" customHeight="1" x14ac:dyDescent="0.25">
      <c r="A15" s="179" t="s">
        <v>331</v>
      </c>
      <c r="B15" s="71" t="s">
        <v>324</v>
      </c>
      <c r="C15" s="96">
        <v>-2657173</v>
      </c>
      <c r="D15" s="91">
        <v>0</v>
      </c>
      <c r="E15" s="91">
        <v>0</v>
      </c>
    </row>
    <row r="16" spans="1:11" ht="79.5" customHeight="1" x14ac:dyDescent="0.25">
      <c r="A16" s="179" t="s">
        <v>332</v>
      </c>
      <c r="B16" s="70" t="s">
        <v>325</v>
      </c>
      <c r="C16" s="96">
        <v>-43370</v>
      </c>
      <c r="D16" s="91">
        <v>0</v>
      </c>
      <c r="E16" s="91">
        <v>0</v>
      </c>
    </row>
    <row r="17" spans="1:5" ht="88.5" customHeight="1" x14ac:dyDescent="0.25">
      <c r="A17" s="180" t="s">
        <v>333</v>
      </c>
      <c r="B17" s="127" t="s">
        <v>326</v>
      </c>
      <c r="C17" s="96">
        <v>-696626</v>
      </c>
      <c r="D17" s="91">
        <v>0</v>
      </c>
      <c r="E17" s="91">
        <v>0</v>
      </c>
    </row>
    <row r="18" spans="1:5" s="66" customFormat="1" ht="56.25" customHeight="1" x14ac:dyDescent="0.25">
      <c r="A18" s="167" t="s">
        <v>556</v>
      </c>
      <c r="B18" s="151" t="s">
        <v>557</v>
      </c>
      <c r="C18" s="96">
        <v>1116932</v>
      </c>
      <c r="D18" s="91"/>
      <c r="E18" s="91"/>
    </row>
    <row r="19" spans="1:5" s="66" customFormat="1" ht="61.5" customHeight="1" x14ac:dyDescent="0.25">
      <c r="A19" s="167" t="s">
        <v>558</v>
      </c>
      <c r="B19" s="152" t="s">
        <v>559</v>
      </c>
      <c r="C19" s="96">
        <v>-79245.179999999993</v>
      </c>
      <c r="D19" s="91"/>
      <c r="E19" s="91"/>
    </row>
    <row r="20" spans="1:5" s="66" customFormat="1" ht="43.5" customHeight="1" x14ac:dyDescent="0.25">
      <c r="A20" s="181" t="s">
        <v>521</v>
      </c>
      <c r="B20" s="111" t="s">
        <v>522</v>
      </c>
      <c r="C20" s="96">
        <f>C21</f>
        <v>2000000</v>
      </c>
      <c r="D20" s="91">
        <v>0</v>
      </c>
      <c r="E20" s="91">
        <v>0</v>
      </c>
    </row>
    <row r="21" spans="1:5" s="66" customFormat="1" ht="39" customHeight="1" x14ac:dyDescent="0.25">
      <c r="A21" s="182" t="s">
        <v>523</v>
      </c>
      <c r="B21" s="112" t="s">
        <v>524</v>
      </c>
      <c r="C21" s="96">
        <f>C22+C24+C26+C28</f>
        <v>2000000</v>
      </c>
      <c r="D21" s="91">
        <v>0</v>
      </c>
      <c r="E21" s="91">
        <v>0</v>
      </c>
    </row>
    <row r="22" spans="1:5" s="66" customFormat="1" ht="88.5" customHeight="1" x14ac:dyDescent="0.25">
      <c r="A22" s="182" t="s">
        <v>525</v>
      </c>
      <c r="B22" s="113" t="s">
        <v>526</v>
      </c>
      <c r="C22" s="96">
        <f>C23</f>
        <v>1597660</v>
      </c>
      <c r="D22" s="91">
        <v>0</v>
      </c>
      <c r="E22" s="91">
        <v>0</v>
      </c>
    </row>
    <row r="23" spans="1:5" s="66" customFormat="1" ht="88.5" customHeight="1" x14ac:dyDescent="0.25">
      <c r="A23" s="182" t="s">
        <v>527</v>
      </c>
      <c r="B23" s="113" t="s">
        <v>528</v>
      </c>
      <c r="C23" s="96">
        <v>1597660</v>
      </c>
      <c r="D23" s="91">
        <v>0</v>
      </c>
      <c r="E23" s="91">
        <v>0</v>
      </c>
    </row>
    <row r="24" spans="1:5" s="66" customFormat="1" ht="88.5" customHeight="1" x14ac:dyDescent="0.25">
      <c r="A24" s="182" t="s">
        <v>529</v>
      </c>
      <c r="B24" s="114" t="s">
        <v>530</v>
      </c>
      <c r="C24" s="96">
        <f>C25</f>
        <v>12540</v>
      </c>
      <c r="D24" s="91">
        <v>0</v>
      </c>
      <c r="E24" s="91">
        <v>0</v>
      </c>
    </row>
    <row r="25" spans="1:5" s="66" customFormat="1" ht="88.5" customHeight="1" x14ac:dyDescent="0.25">
      <c r="A25" s="182" t="s">
        <v>531</v>
      </c>
      <c r="B25" s="115" t="s">
        <v>532</v>
      </c>
      <c r="C25" s="96">
        <v>12540</v>
      </c>
      <c r="D25" s="91">
        <v>0</v>
      </c>
      <c r="E25" s="91">
        <v>0</v>
      </c>
    </row>
    <row r="26" spans="1:5" s="66" customFormat="1" ht="88.5" customHeight="1" x14ac:dyDescent="0.25">
      <c r="A26" s="182" t="s">
        <v>533</v>
      </c>
      <c r="B26" s="115" t="s">
        <v>534</v>
      </c>
      <c r="C26" s="96">
        <f>C27</f>
        <v>389800</v>
      </c>
      <c r="D26" s="91">
        <v>0</v>
      </c>
      <c r="E26" s="91">
        <v>0</v>
      </c>
    </row>
    <row r="27" spans="1:5" s="66" customFormat="1" ht="88.5" customHeight="1" x14ac:dyDescent="0.25">
      <c r="A27" s="182" t="s">
        <v>535</v>
      </c>
      <c r="B27" s="116" t="s">
        <v>536</v>
      </c>
      <c r="C27" s="96">
        <v>389800</v>
      </c>
      <c r="D27" s="91">
        <v>0</v>
      </c>
      <c r="E27" s="91">
        <v>0</v>
      </c>
    </row>
    <row r="28" spans="1:5" s="66" customFormat="1" ht="88.5" customHeight="1" x14ac:dyDescent="0.25">
      <c r="A28" s="182" t="s">
        <v>537</v>
      </c>
      <c r="B28" s="115" t="s">
        <v>538</v>
      </c>
      <c r="C28" s="96">
        <f>C29</f>
        <v>0</v>
      </c>
      <c r="D28" s="91">
        <v>0</v>
      </c>
      <c r="E28" s="91">
        <v>0</v>
      </c>
    </row>
    <row r="29" spans="1:5" s="66" customFormat="1" ht="88.5" customHeight="1" x14ac:dyDescent="0.25">
      <c r="A29" s="182" t="s">
        <v>539</v>
      </c>
      <c r="B29" s="117" t="s">
        <v>540</v>
      </c>
      <c r="C29" s="110">
        <v>0</v>
      </c>
      <c r="D29" s="91">
        <v>0</v>
      </c>
      <c r="E29" s="91">
        <v>0</v>
      </c>
    </row>
    <row r="30" spans="1:5" ht="26.25" customHeight="1" x14ac:dyDescent="0.25">
      <c r="A30" s="183" t="s">
        <v>340</v>
      </c>
      <c r="B30" s="72" t="s">
        <v>321</v>
      </c>
      <c r="C30" s="90">
        <f>C31+C34+C37</f>
        <v>-1634590</v>
      </c>
      <c r="D30" s="80">
        <f>D31+D34+D36+D37</f>
        <v>0</v>
      </c>
      <c r="E30" s="78">
        <f>E31+E34+E36</f>
        <v>0</v>
      </c>
    </row>
    <row r="31" spans="1:5" s="66" customFormat="1" ht="26.25" customHeight="1" x14ac:dyDescent="0.2">
      <c r="A31" s="170" t="s">
        <v>341</v>
      </c>
      <c r="B31" s="73" t="s">
        <v>334</v>
      </c>
      <c r="C31" s="67">
        <f>C32+C33</f>
        <v>-534590</v>
      </c>
      <c r="D31" s="77">
        <v>0</v>
      </c>
      <c r="E31" s="92">
        <v>0</v>
      </c>
    </row>
    <row r="32" spans="1:5" ht="22.5" customHeight="1" x14ac:dyDescent="0.2">
      <c r="A32" s="170" t="s">
        <v>342</v>
      </c>
      <c r="B32" s="73" t="s">
        <v>334</v>
      </c>
      <c r="C32" s="67">
        <v>-534590</v>
      </c>
      <c r="D32" s="77">
        <v>0</v>
      </c>
      <c r="E32" s="92">
        <v>0</v>
      </c>
    </row>
    <row r="33" spans="1:5" s="66" customFormat="1" ht="33.75" customHeight="1" x14ac:dyDescent="0.2">
      <c r="A33" s="170" t="s">
        <v>343</v>
      </c>
      <c r="B33" s="73" t="s">
        <v>335</v>
      </c>
      <c r="C33" s="67">
        <v>0</v>
      </c>
      <c r="D33" s="77">
        <v>0</v>
      </c>
      <c r="E33" s="92">
        <v>0</v>
      </c>
    </row>
    <row r="34" spans="1:5" s="66" customFormat="1" ht="22.5" customHeight="1" x14ac:dyDescent="0.2">
      <c r="A34" s="170" t="s">
        <v>344</v>
      </c>
      <c r="B34" s="73" t="s">
        <v>336</v>
      </c>
      <c r="C34" s="67">
        <f>C35+C36</f>
        <v>0</v>
      </c>
      <c r="D34" s="77">
        <v>0</v>
      </c>
      <c r="E34" s="92">
        <v>0</v>
      </c>
    </row>
    <row r="35" spans="1:5" s="66" customFormat="1" ht="22.5" customHeight="1" x14ac:dyDescent="0.2">
      <c r="A35" s="170" t="s">
        <v>345</v>
      </c>
      <c r="B35" s="73" t="s">
        <v>336</v>
      </c>
      <c r="C35" s="63">
        <v>0</v>
      </c>
      <c r="D35" s="77">
        <v>0</v>
      </c>
      <c r="E35" s="92">
        <v>0</v>
      </c>
    </row>
    <row r="36" spans="1:5" s="66" customFormat="1" ht="35.25" customHeight="1" x14ac:dyDescent="0.2">
      <c r="A36" s="170" t="s">
        <v>346</v>
      </c>
      <c r="B36" s="73" t="s">
        <v>337</v>
      </c>
      <c r="C36" s="63">
        <v>0</v>
      </c>
      <c r="D36" s="77">
        <v>0</v>
      </c>
      <c r="E36" s="92">
        <v>0</v>
      </c>
    </row>
    <row r="37" spans="1:5" s="66" customFormat="1" ht="34.5" customHeight="1" x14ac:dyDescent="0.2">
      <c r="A37" s="170" t="s">
        <v>347</v>
      </c>
      <c r="B37" s="73" t="s">
        <v>338</v>
      </c>
      <c r="C37" s="67">
        <f>C38</f>
        <v>-1100000</v>
      </c>
      <c r="D37" s="77">
        <v>0</v>
      </c>
      <c r="E37" s="92">
        <v>0</v>
      </c>
    </row>
    <row r="38" spans="1:5" s="66" customFormat="1" ht="34.5" customHeight="1" x14ac:dyDescent="0.2">
      <c r="A38" s="184" t="s">
        <v>348</v>
      </c>
      <c r="B38" s="74" t="s">
        <v>339</v>
      </c>
      <c r="C38" s="126">
        <v>-1100000</v>
      </c>
      <c r="D38" s="77">
        <v>0</v>
      </c>
      <c r="E38" s="92">
        <v>0</v>
      </c>
    </row>
    <row r="39" spans="1:5" s="66" customFormat="1" ht="34.5" customHeight="1" x14ac:dyDescent="0.25">
      <c r="A39" s="185" t="s">
        <v>355</v>
      </c>
      <c r="B39" s="81" t="s">
        <v>349</v>
      </c>
      <c r="C39" s="89">
        <f>C40+C42+C45</f>
        <v>-2418696</v>
      </c>
      <c r="D39" s="89">
        <f>D40+D42</f>
        <v>0</v>
      </c>
      <c r="E39" s="89">
        <f>E40+E42</f>
        <v>0</v>
      </c>
    </row>
    <row r="40" spans="1:5" s="66" customFormat="1" ht="24.75" customHeight="1" x14ac:dyDescent="0.2">
      <c r="A40" s="174" t="s">
        <v>356</v>
      </c>
      <c r="B40" s="75" t="s">
        <v>350</v>
      </c>
      <c r="C40" s="79">
        <f>C41</f>
        <v>-200000</v>
      </c>
      <c r="D40" s="83">
        <f>D41</f>
        <v>0</v>
      </c>
      <c r="E40" s="83">
        <f>E41</f>
        <v>0</v>
      </c>
    </row>
    <row r="41" spans="1:5" s="66" customFormat="1" ht="51.75" customHeight="1" x14ac:dyDescent="0.2">
      <c r="A41" s="174" t="s">
        <v>357</v>
      </c>
      <c r="B41" s="75" t="s">
        <v>351</v>
      </c>
      <c r="C41" s="79">
        <v>-200000</v>
      </c>
      <c r="D41" s="83">
        <v>0</v>
      </c>
      <c r="E41" s="83">
        <v>0</v>
      </c>
    </row>
    <row r="42" spans="1:5" s="66" customFormat="1" ht="21.75" customHeight="1" x14ac:dyDescent="0.2">
      <c r="A42" s="174" t="s">
        <v>358</v>
      </c>
      <c r="B42" s="75" t="s">
        <v>352</v>
      </c>
      <c r="C42" s="79">
        <f t="shared" ref="C42:C43" si="0">C43</f>
        <v>-2818696</v>
      </c>
      <c r="D42" s="83">
        <f>D43</f>
        <v>0</v>
      </c>
      <c r="E42" s="83">
        <f>E43</f>
        <v>0</v>
      </c>
    </row>
    <row r="43" spans="1:5" s="66" customFormat="1" ht="24.75" customHeight="1" x14ac:dyDescent="0.2">
      <c r="A43" s="174" t="s">
        <v>359</v>
      </c>
      <c r="B43" s="75" t="s">
        <v>353</v>
      </c>
      <c r="C43" s="79">
        <f t="shared" si="0"/>
        <v>-2818696</v>
      </c>
      <c r="D43" s="83">
        <f>D44</f>
        <v>0</v>
      </c>
      <c r="E43" s="83">
        <f>E44</f>
        <v>0</v>
      </c>
    </row>
    <row r="44" spans="1:5" s="66" customFormat="1" ht="34.5" customHeight="1" x14ac:dyDescent="0.2">
      <c r="A44" s="174" t="s">
        <v>360</v>
      </c>
      <c r="B44" s="75" t="s">
        <v>354</v>
      </c>
      <c r="C44" s="79">
        <v>-2818696</v>
      </c>
      <c r="D44" s="83">
        <v>0</v>
      </c>
      <c r="E44" s="83">
        <v>0</v>
      </c>
    </row>
    <row r="45" spans="1:5" s="66" customFormat="1" ht="34.5" customHeight="1" x14ac:dyDescent="0.25">
      <c r="A45" s="167" t="s">
        <v>541</v>
      </c>
      <c r="B45" s="118" t="s">
        <v>542</v>
      </c>
      <c r="C45" s="79">
        <f>C46</f>
        <v>600000</v>
      </c>
      <c r="D45" s="83">
        <f>D46</f>
        <v>0</v>
      </c>
      <c r="E45" s="83">
        <f>E46</f>
        <v>0</v>
      </c>
    </row>
    <row r="46" spans="1:5" s="66" customFormat="1" ht="34.5" customHeight="1" x14ac:dyDescent="0.25">
      <c r="A46" s="167" t="s">
        <v>543</v>
      </c>
      <c r="B46" s="119" t="s">
        <v>544</v>
      </c>
      <c r="C46" s="79">
        <v>600000</v>
      </c>
      <c r="D46" s="83">
        <v>0</v>
      </c>
      <c r="E46" s="83">
        <v>0</v>
      </c>
    </row>
    <row r="47" spans="1:5" s="66" customFormat="1" ht="31.5" customHeight="1" x14ac:dyDescent="0.25">
      <c r="A47" s="185" t="s">
        <v>366</v>
      </c>
      <c r="B47" s="81" t="s">
        <v>361</v>
      </c>
      <c r="C47" s="86">
        <f>C48+C50</f>
        <v>-157000</v>
      </c>
      <c r="D47" s="95">
        <f>D48+D50</f>
        <v>0</v>
      </c>
      <c r="E47" s="95">
        <f>E48+E50</f>
        <v>0</v>
      </c>
    </row>
    <row r="48" spans="1:5" s="66" customFormat="1" ht="42" customHeight="1" x14ac:dyDescent="0.2">
      <c r="A48" s="174" t="s">
        <v>367</v>
      </c>
      <c r="B48" s="75" t="s">
        <v>362</v>
      </c>
      <c r="C48" s="79">
        <f>C49</f>
        <v>-152000</v>
      </c>
      <c r="D48" s="76">
        <f>D49</f>
        <v>0</v>
      </c>
      <c r="E48" s="76">
        <f>E49</f>
        <v>0</v>
      </c>
    </row>
    <row r="49" spans="1:5" s="66" customFormat="1" ht="42.75" customHeight="1" x14ac:dyDescent="0.2">
      <c r="A49" s="174" t="s">
        <v>368</v>
      </c>
      <c r="B49" s="75" t="s">
        <v>363</v>
      </c>
      <c r="C49" s="83">
        <v>-152000</v>
      </c>
      <c r="D49" s="76">
        <v>0</v>
      </c>
      <c r="E49" s="76">
        <v>0</v>
      </c>
    </row>
    <row r="50" spans="1:5" s="66" customFormat="1" ht="44.25" customHeight="1" x14ac:dyDescent="0.2">
      <c r="A50" s="174" t="s">
        <v>369</v>
      </c>
      <c r="B50" s="75" t="s">
        <v>364</v>
      </c>
      <c r="C50" s="79">
        <f>C51</f>
        <v>-5000</v>
      </c>
      <c r="D50" s="76">
        <f>D51</f>
        <v>0</v>
      </c>
      <c r="E50" s="76">
        <f>E51</f>
        <v>0</v>
      </c>
    </row>
    <row r="51" spans="1:5" s="66" customFormat="1" ht="42" customHeight="1" x14ac:dyDescent="0.2">
      <c r="A51" s="174" t="s">
        <v>370</v>
      </c>
      <c r="B51" s="75" t="s">
        <v>365</v>
      </c>
      <c r="C51" s="83">
        <v>-5000</v>
      </c>
      <c r="D51" s="76">
        <v>0</v>
      </c>
      <c r="E51" s="76">
        <v>0</v>
      </c>
    </row>
    <row r="52" spans="1:5" s="135" customFormat="1" ht="42" customHeight="1" x14ac:dyDescent="0.25">
      <c r="A52" s="168" t="s">
        <v>560</v>
      </c>
      <c r="B52" s="153" t="s">
        <v>561</v>
      </c>
      <c r="C52" s="138">
        <f>C53</f>
        <v>10.81</v>
      </c>
      <c r="D52" s="138">
        <f t="shared" ref="D52:E52" si="1">D53</f>
        <v>0</v>
      </c>
      <c r="E52" s="138">
        <f t="shared" si="1"/>
        <v>0</v>
      </c>
    </row>
    <row r="53" spans="1:5" s="135" customFormat="1" ht="36.75" customHeight="1" x14ac:dyDescent="0.25">
      <c r="A53" s="169" t="s">
        <v>562</v>
      </c>
      <c r="B53" s="154" t="s">
        <v>563</v>
      </c>
      <c r="C53" s="136">
        <f>C54</f>
        <v>10.81</v>
      </c>
      <c r="D53" s="76">
        <v>0</v>
      </c>
      <c r="E53" s="76">
        <v>0</v>
      </c>
    </row>
    <row r="54" spans="1:5" s="135" customFormat="1" ht="42" customHeight="1" x14ac:dyDescent="0.25">
      <c r="A54" s="169" t="s">
        <v>564</v>
      </c>
      <c r="B54" s="154" t="s">
        <v>565</v>
      </c>
      <c r="C54" s="136">
        <v>10.81</v>
      </c>
      <c r="D54" s="76">
        <v>0</v>
      </c>
      <c r="E54" s="76">
        <v>0</v>
      </c>
    </row>
    <row r="55" spans="1:5" s="66" customFormat="1" ht="34.5" customHeight="1" x14ac:dyDescent="0.25">
      <c r="A55" s="186" t="s">
        <v>372</v>
      </c>
      <c r="B55" s="81" t="s">
        <v>371</v>
      </c>
      <c r="C55" s="129">
        <f>C56+C58+C60+C62+C65+C68</f>
        <v>1007379.01</v>
      </c>
      <c r="D55" s="129">
        <f t="shared" ref="D55:E55" si="2">D56+D58+D60+D62+D65+D68</f>
        <v>0</v>
      </c>
      <c r="E55" s="129">
        <f t="shared" si="2"/>
        <v>0</v>
      </c>
    </row>
    <row r="56" spans="1:5" s="66" customFormat="1" ht="34.5" customHeight="1" x14ac:dyDescent="0.2">
      <c r="A56" s="170" t="s">
        <v>490</v>
      </c>
      <c r="B56" s="73" t="s">
        <v>491</v>
      </c>
      <c r="C56" s="84">
        <f>C57</f>
        <v>1327000</v>
      </c>
      <c r="D56" s="89">
        <v>0</v>
      </c>
      <c r="E56" s="89">
        <v>0</v>
      </c>
    </row>
    <row r="57" spans="1:5" s="66" customFormat="1" ht="34.5" customHeight="1" x14ac:dyDescent="0.2">
      <c r="A57" s="170" t="s">
        <v>489</v>
      </c>
      <c r="B57" s="75" t="s">
        <v>492</v>
      </c>
      <c r="C57" s="84">
        <v>1327000</v>
      </c>
      <c r="D57" s="89">
        <v>0</v>
      </c>
      <c r="E57" s="89">
        <v>0</v>
      </c>
    </row>
    <row r="58" spans="1:5" s="66" customFormat="1" ht="61.5" customHeight="1" x14ac:dyDescent="0.2">
      <c r="A58" s="170" t="s">
        <v>383</v>
      </c>
      <c r="B58" s="75" t="s">
        <v>373</v>
      </c>
      <c r="C58" s="84">
        <f>C59</f>
        <v>-274831.19</v>
      </c>
      <c r="D58" s="83">
        <f>D59</f>
        <v>0</v>
      </c>
      <c r="E58" s="83">
        <f>E59</f>
        <v>0</v>
      </c>
    </row>
    <row r="59" spans="1:5" s="66" customFormat="1" ht="67.5" customHeight="1" x14ac:dyDescent="0.2">
      <c r="A59" s="170" t="s">
        <v>384</v>
      </c>
      <c r="B59" s="75" t="s">
        <v>374</v>
      </c>
      <c r="C59" s="83">
        <v>-274831.19</v>
      </c>
      <c r="D59" s="83">
        <v>0</v>
      </c>
      <c r="E59" s="83">
        <v>0</v>
      </c>
    </row>
    <row r="60" spans="1:5" s="66" customFormat="1" ht="69" customHeight="1" x14ac:dyDescent="0.2">
      <c r="A60" s="170" t="s">
        <v>385</v>
      </c>
      <c r="B60" s="75" t="s">
        <v>375</v>
      </c>
      <c r="C60" s="84">
        <f>C61</f>
        <v>-573324.03</v>
      </c>
      <c r="D60" s="83">
        <f>D61</f>
        <v>0</v>
      </c>
      <c r="E60" s="83">
        <f>E61</f>
        <v>0</v>
      </c>
    </row>
    <row r="61" spans="1:5" s="66" customFormat="1" ht="54" customHeight="1" x14ac:dyDescent="0.2">
      <c r="A61" s="170" t="s">
        <v>386</v>
      </c>
      <c r="B61" s="75" t="s">
        <v>376</v>
      </c>
      <c r="C61" s="83">
        <v>-573324.03</v>
      </c>
      <c r="D61" s="83">
        <v>0</v>
      </c>
      <c r="E61" s="83">
        <v>0</v>
      </c>
    </row>
    <row r="62" spans="1:5" s="66" customFormat="1" ht="34.5" customHeight="1" x14ac:dyDescent="0.2">
      <c r="A62" s="170" t="s">
        <v>387</v>
      </c>
      <c r="B62" s="75" t="s">
        <v>377</v>
      </c>
      <c r="C62" s="84">
        <f t="shared" ref="C62:E63" si="3">C63</f>
        <v>196.23</v>
      </c>
      <c r="D62" s="83">
        <f t="shared" si="3"/>
        <v>0</v>
      </c>
      <c r="E62" s="83">
        <f t="shared" si="3"/>
        <v>0</v>
      </c>
    </row>
    <row r="63" spans="1:5" s="66" customFormat="1" ht="34.5" customHeight="1" x14ac:dyDescent="0.2">
      <c r="A63" s="170" t="s">
        <v>388</v>
      </c>
      <c r="B63" s="75" t="s">
        <v>378</v>
      </c>
      <c r="C63" s="84">
        <f>C64</f>
        <v>196.23</v>
      </c>
      <c r="D63" s="83">
        <f t="shared" si="3"/>
        <v>0</v>
      </c>
      <c r="E63" s="83">
        <f t="shared" si="3"/>
        <v>0</v>
      </c>
    </row>
    <row r="64" spans="1:5" s="66" customFormat="1" ht="92.25" customHeight="1" x14ac:dyDescent="0.2">
      <c r="A64" s="170" t="s">
        <v>389</v>
      </c>
      <c r="B64" s="75" t="s">
        <v>379</v>
      </c>
      <c r="C64" s="83">
        <v>196.23</v>
      </c>
      <c r="D64" s="83">
        <v>0</v>
      </c>
      <c r="E64" s="83">
        <v>0</v>
      </c>
    </row>
    <row r="65" spans="1:5" s="137" customFormat="1" ht="46.5" customHeight="1" x14ac:dyDescent="0.25">
      <c r="A65" s="170" t="s">
        <v>566</v>
      </c>
      <c r="B65" s="155" t="s">
        <v>567</v>
      </c>
      <c r="C65" s="140">
        <f>C66</f>
        <v>521338</v>
      </c>
      <c r="D65" s="139">
        <v>0</v>
      </c>
      <c r="E65" s="139">
        <v>0</v>
      </c>
    </row>
    <row r="66" spans="1:5" s="137" customFormat="1" ht="44.25" customHeight="1" x14ac:dyDescent="0.25">
      <c r="A66" s="170" t="s">
        <v>568</v>
      </c>
      <c r="B66" s="155" t="s">
        <v>569</v>
      </c>
      <c r="C66" s="140">
        <f>C67</f>
        <v>521338</v>
      </c>
      <c r="D66" s="139">
        <v>0</v>
      </c>
      <c r="E66" s="139">
        <v>0</v>
      </c>
    </row>
    <row r="67" spans="1:5" s="137" customFormat="1" ht="48.75" customHeight="1" x14ac:dyDescent="0.25">
      <c r="A67" s="170" t="s">
        <v>570</v>
      </c>
      <c r="B67" s="124" t="s">
        <v>571</v>
      </c>
      <c r="C67" s="140">
        <v>521338</v>
      </c>
      <c r="D67" s="139">
        <v>0</v>
      </c>
      <c r="E67" s="139">
        <v>0</v>
      </c>
    </row>
    <row r="68" spans="1:5" s="141" customFormat="1" ht="70.5" customHeight="1" x14ac:dyDescent="0.2">
      <c r="A68" s="170" t="s">
        <v>390</v>
      </c>
      <c r="B68" s="75" t="s">
        <v>380</v>
      </c>
      <c r="C68" s="144">
        <f>C69</f>
        <v>7000</v>
      </c>
      <c r="D68" s="143">
        <v>0</v>
      </c>
      <c r="E68" s="143">
        <v>0</v>
      </c>
    </row>
    <row r="69" spans="1:5" s="66" customFormat="1" ht="93" customHeight="1" x14ac:dyDescent="0.2">
      <c r="A69" s="170" t="s">
        <v>391</v>
      </c>
      <c r="B69" s="75" t="s">
        <v>381</v>
      </c>
      <c r="C69" s="84">
        <f t="shared" ref="C69:E69" si="4">C70</f>
        <v>7000</v>
      </c>
      <c r="D69" s="83">
        <f t="shared" si="4"/>
        <v>0</v>
      </c>
      <c r="E69" s="83">
        <f t="shared" si="4"/>
        <v>0</v>
      </c>
    </row>
    <row r="70" spans="1:5" s="66" customFormat="1" ht="94.5" customHeight="1" x14ac:dyDescent="0.2">
      <c r="A70" s="170" t="s">
        <v>392</v>
      </c>
      <c r="B70" s="75" t="s">
        <v>382</v>
      </c>
      <c r="C70" s="83">
        <v>7000</v>
      </c>
      <c r="D70" s="83">
        <v>0</v>
      </c>
      <c r="E70" s="83">
        <v>0</v>
      </c>
    </row>
    <row r="71" spans="1:5" s="66" customFormat="1" ht="28.5" customHeight="1" x14ac:dyDescent="0.25">
      <c r="A71" s="187" t="s">
        <v>400</v>
      </c>
      <c r="B71" s="81" t="s">
        <v>393</v>
      </c>
      <c r="C71" s="88">
        <f>C72</f>
        <v>-11774.14</v>
      </c>
      <c r="D71" s="89">
        <f>D72</f>
        <v>0</v>
      </c>
      <c r="E71" s="89">
        <f>E72</f>
        <v>0</v>
      </c>
    </row>
    <row r="72" spans="1:5" s="66" customFormat="1" ht="19.5" customHeight="1" x14ac:dyDescent="0.2">
      <c r="A72" s="170" t="s">
        <v>401</v>
      </c>
      <c r="B72" s="75" t="s">
        <v>394</v>
      </c>
      <c r="C72" s="84">
        <f>C73+C74+C75</f>
        <v>-11774.14</v>
      </c>
      <c r="D72" s="83">
        <f>D73+D74+D75</f>
        <v>0</v>
      </c>
      <c r="E72" s="83">
        <f>E73+E74+E75</f>
        <v>0</v>
      </c>
    </row>
    <row r="73" spans="1:5" s="66" customFormat="1" ht="31.5" customHeight="1" x14ac:dyDescent="0.2">
      <c r="A73" s="170" t="s">
        <v>402</v>
      </c>
      <c r="B73" s="75" t="s">
        <v>395</v>
      </c>
      <c r="C73" s="83">
        <v>-21732.55</v>
      </c>
      <c r="D73" s="83">
        <v>0</v>
      </c>
      <c r="E73" s="83">
        <v>0</v>
      </c>
    </row>
    <row r="74" spans="1:5" s="66" customFormat="1" ht="20.25" customHeight="1" x14ac:dyDescent="0.2">
      <c r="A74" s="170" t="s">
        <v>403</v>
      </c>
      <c r="B74" s="75" t="s">
        <v>396</v>
      </c>
      <c r="C74" s="83">
        <v>15497.34</v>
      </c>
      <c r="D74" s="83">
        <v>0</v>
      </c>
      <c r="E74" s="83">
        <v>0</v>
      </c>
    </row>
    <row r="75" spans="1:5" s="66" customFormat="1" ht="20.25" customHeight="1" x14ac:dyDescent="0.2">
      <c r="A75" s="170" t="s">
        <v>404</v>
      </c>
      <c r="B75" s="75" t="s">
        <v>397</v>
      </c>
      <c r="C75" s="84">
        <f>C76+C77</f>
        <v>-5538.93</v>
      </c>
      <c r="D75" s="83">
        <f>D76+D77</f>
        <v>0</v>
      </c>
      <c r="E75" s="83">
        <f>E76</f>
        <v>0</v>
      </c>
    </row>
    <row r="76" spans="1:5" s="66" customFormat="1" ht="24.75" customHeight="1" x14ac:dyDescent="0.2">
      <c r="A76" s="170" t="s">
        <v>405</v>
      </c>
      <c r="B76" s="75" t="s">
        <v>398</v>
      </c>
      <c r="C76" s="83">
        <v>-5538.93</v>
      </c>
      <c r="D76" s="83">
        <v>0</v>
      </c>
      <c r="E76" s="83">
        <v>0</v>
      </c>
    </row>
    <row r="77" spans="1:5" s="66" customFormat="1" ht="0.75" customHeight="1" x14ac:dyDescent="0.2">
      <c r="A77" s="170" t="s">
        <v>406</v>
      </c>
      <c r="B77" s="75" t="s">
        <v>399</v>
      </c>
      <c r="C77" s="83">
        <v>0</v>
      </c>
      <c r="D77" s="83">
        <v>0</v>
      </c>
      <c r="E77" s="83">
        <v>0</v>
      </c>
    </row>
    <row r="78" spans="1:5" s="66" customFormat="1" ht="35.25" customHeight="1" x14ac:dyDescent="0.25">
      <c r="A78" s="187" t="s">
        <v>413</v>
      </c>
      <c r="B78" s="81" t="s">
        <v>407</v>
      </c>
      <c r="C78" s="88">
        <f>C79</f>
        <v>-175152</v>
      </c>
      <c r="D78" s="89">
        <f>D79</f>
        <v>0</v>
      </c>
      <c r="E78" s="89">
        <f>E79</f>
        <v>0</v>
      </c>
    </row>
    <row r="79" spans="1:5" s="66" customFormat="1" ht="22.5" customHeight="1" x14ac:dyDescent="0.2">
      <c r="A79" s="170" t="s">
        <v>414</v>
      </c>
      <c r="B79" s="75" t="s">
        <v>408</v>
      </c>
      <c r="C79" s="84">
        <f>C80+C82</f>
        <v>-175152</v>
      </c>
      <c r="D79" s="83">
        <f>D80+D82</f>
        <v>0</v>
      </c>
      <c r="E79" s="83">
        <f>E80+E82</f>
        <v>0</v>
      </c>
    </row>
    <row r="80" spans="1:5" s="66" customFormat="1" ht="36.75" customHeight="1" x14ac:dyDescent="0.2">
      <c r="A80" s="170" t="s">
        <v>415</v>
      </c>
      <c r="B80" s="75" t="s">
        <v>409</v>
      </c>
      <c r="C80" s="84">
        <f>C81</f>
        <v>-142730</v>
      </c>
      <c r="D80" s="83">
        <f>D81</f>
        <v>0</v>
      </c>
      <c r="E80" s="83">
        <f>E81</f>
        <v>0</v>
      </c>
    </row>
    <row r="81" spans="1:5" s="66" customFormat="1" ht="32.25" customHeight="1" x14ac:dyDescent="0.2">
      <c r="A81" s="170" t="s">
        <v>416</v>
      </c>
      <c r="B81" s="75" t="s">
        <v>410</v>
      </c>
      <c r="C81" s="83">
        <v>-142730</v>
      </c>
      <c r="D81" s="83">
        <v>0</v>
      </c>
      <c r="E81" s="83">
        <v>0</v>
      </c>
    </row>
    <row r="82" spans="1:5" s="66" customFormat="1" ht="22.5" customHeight="1" x14ac:dyDescent="0.2">
      <c r="A82" s="170" t="s">
        <v>417</v>
      </c>
      <c r="B82" s="75" t="s">
        <v>411</v>
      </c>
      <c r="C82" s="84">
        <f>C83</f>
        <v>-32422</v>
      </c>
      <c r="D82" s="83">
        <f>D83</f>
        <v>0</v>
      </c>
      <c r="E82" s="83">
        <f>E83</f>
        <v>0</v>
      </c>
    </row>
    <row r="83" spans="1:5" s="66" customFormat="1" ht="22.5" customHeight="1" x14ac:dyDescent="0.2">
      <c r="A83" s="170" t="s">
        <v>418</v>
      </c>
      <c r="B83" s="75" t="s">
        <v>412</v>
      </c>
      <c r="C83" s="83">
        <v>-32422</v>
      </c>
      <c r="D83" s="83">
        <v>0</v>
      </c>
      <c r="E83" s="83">
        <v>0</v>
      </c>
    </row>
    <row r="84" spans="1:5" s="66" customFormat="1" ht="22.5" customHeight="1" x14ac:dyDescent="0.25">
      <c r="A84" s="187" t="s">
        <v>420</v>
      </c>
      <c r="B84" s="81" t="s">
        <v>419</v>
      </c>
      <c r="C84" s="94">
        <f>C85+C89+C92+C94</f>
        <v>-852644.75</v>
      </c>
      <c r="D84" s="78">
        <f>D90+D94</f>
        <v>0</v>
      </c>
      <c r="E84" s="78">
        <f>E90+E94</f>
        <v>0</v>
      </c>
    </row>
    <row r="85" spans="1:5" s="66" customFormat="1" ht="65.25" customHeight="1" x14ac:dyDescent="0.25">
      <c r="A85" s="171" t="s">
        <v>545</v>
      </c>
      <c r="B85" s="120" t="s">
        <v>546</v>
      </c>
      <c r="C85" s="121">
        <f>C86</f>
        <v>545008</v>
      </c>
      <c r="D85" s="78">
        <v>0</v>
      </c>
      <c r="E85" s="78">
        <v>0</v>
      </c>
    </row>
    <row r="86" spans="1:5" s="66" customFormat="1" ht="84" customHeight="1" x14ac:dyDescent="0.25">
      <c r="A86" s="171" t="s">
        <v>547</v>
      </c>
      <c r="B86" s="120" t="s">
        <v>548</v>
      </c>
      <c r="C86" s="134">
        <f>C87+C88</f>
        <v>545008</v>
      </c>
      <c r="D86" s="78">
        <v>0</v>
      </c>
      <c r="E86" s="78">
        <v>0</v>
      </c>
    </row>
    <row r="87" spans="1:5" s="145" customFormat="1" ht="84" customHeight="1" x14ac:dyDescent="0.25">
      <c r="A87" s="172" t="s">
        <v>574</v>
      </c>
      <c r="B87" s="119" t="s">
        <v>575</v>
      </c>
      <c r="C87" s="128">
        <v>318980</v>
      </c>
      <c r="D87" s="146">
        <v>0</v>
      </c>
      <c r="E87" s="146">
        <v>0</v>
      </c>
    </row>
    <row r="88" spans="1:5" s="141" customFormat="1" ht="84" customHeight="1" x14ac:dyDescent="0.25">
      <c r="A88" s="167" t="s">
        <v>572</v>
      </c>
      <c r="B88" s="156" t="s">
        <v>573</v>
      </c>
      <c r="C88" s="128">
        <v>226028</v>
      </c>
      <c r="D88" s="142">
        <v>0</v>
      </c>
      <c r="E88" s="142">
        <v>0</v>
      </c>
    </row>
    <row r="89" spans="1:5" s="66" customFormat="1" ht="86.25" customHeight="1" x14ac:dyDescent="0.25">
      <c r="A89" s="171" t="s">
        <v>549</v>
      </c>
      <c r="B89" s="120" t="s">
        <v>548</v>
      </c>
      <c r="C89" s="130">
        <v>-1000000</v>
      </c>
      <c r="D89" s="78">
        <v>0</v>
      </c>
      <c r="E89" s="78">
        <v>0</v>
      </c>
    </row>
    <row r="90" spans="1:5" s="66" customFormat="1" ht="53.25" customHeight="1" x14ac:dyDescent="0.2">
      <c r="A90" s="170" t="s">
        <v>495</v>
      </c>
      <c r="B90" s="75" t="s">
        <v>493</v>
      </c>
      <c r="C90" s="93">
        <f>C91</f>
        <v>0</v>
      </c>
      <c r="D90" s="92">
        <f>D91</f>
        <v>0</v>
      </c>
      <c r="E90" s="92">
        <f>E91</f>
        <v>0</v>
      </c>
    </row>
    <row r="91" spans="1:5" s="66" customFormat="1" ht="58.5" customHeight="1" x14ac:dyDescent="0.2">
      <c r="A91" s="170" t="s">
        <v>496</v>
      </c>
      <c r="B91" s="75" t="s">
        <v>494</v>
      </c>
      <c r="C91" s="92">
        <v>0</v>
      </c>
      <c r="D91" s="92">
        <v>0</v>
      </c>
      <c r="E91" s="92">
        <v>0</v>
      </c>
    </row>
    <row r="92" spans="1:5" s="66" customFormat="1" ht="58.5" customHeight="1" x14ac:dyDescent="0.2">
      <c r="A92" s="173" t="s">
        <v>550</v>
      </c>
      <c r="B92" s="122" t="s">
        <v>551</v>
      </c>
      <c r="C92" s="92">
        <f>C93</f>
        <v>-428800</v>
      </c>
      <c r="D92" s="92">
        <v>0</v>
      </c>
      <c r="E92" s="92">
        <v>0</v>
      </c>
    </row>
    <row r="93" spans="1:5" s="66" customFormat="1" ht="58.5" customHeight="1" x14ac:dyDescent="0.2">
      <c r="A93" s="173" t="s">
        <v>552</v>
      </c>
      <c r="B93" s="122" t="s">
        <v>551</v>
      </c>
      <c r="C93" s="92">
        <v>-428800</v>
      </c>
      <c r="D93" s="92">
        <v>0</v>
      </c>
      <c r="E93" s="92">
        <v>0</v>
      </c>
    </row>
    <row r="94" spans="1:5" s="66" customFormat="1" ht="65.25" customHeight="1" x14ac:dyDescent="0.2">
      <c r="A94" s="170" t="s">
        <v>424</v>
      </c>
      <c r="B94" s="75" t="s">
        <v>421</v>
      </c>
      <c r="C94" s="123">
        <f t="shared" ref="C94:E95" si="5">C95</f>
        <v>31147.25</v>
      </c>
      <c r="D94" s="92">
        <f t="shared" si="5"/>
        <v>0</v>
      </c>
      <c r="E94" s="92">
        <f t="shared" si="5"/>
        <v>0</v>
      </c>
    </row>
    <row r="95" spans="1:5" s="66" customFormat="1" ht="70.5" customHeight="1" x14ac:dyDescent="0.2">
      <c r="A95" s="170" t="s">
        <v>425</v>
      </c>
      <c r="B95" s="75" t="s">
        <v>422</v>
      </c>
      <c r="C95" s="93">
        <f t="shared" si="5"/>
        <v>31147.25</v>
      </c>
      <c r="D95" s="92">
        <f t="shared" si="5"/>
        <v>0</v>
      </c>
      <c r="E95" s="92">
        <f t="shared" si="5"/>
        <v>0</v>
      </c>
    </row>
    <row r="96" spans="1:5" s="66" customFormat="1" ht="69.75" customHeight="1" x14ac:dyDescent="0.2">
      <c r="A96" s="184" t="s">
        <v>426</v>
      </c>
      <c r="B96" s="85" t="s">
        <v>423</v>
      </c>
      <c r="C96" s="92">
        <v>31147.25</v>
      </c>
      <c r="D96" s="92">
        <v>0</v>
      </c>
      <c r="E96" s="92">
        <v>0</v>
      </c>
    </row>
    <row r="97" spans="1:5" s="66" customFormat="1" ht="34.5" customHeight="1" x14ac:dyDescent="0.25">
      <c r="A97" s="185" t="s">
        <v>458</v>
      </c>
      <c r="B97" s="81" t="s">
        <v>427</v>
      </c>
      <c r="C97" s="86">
        <f>C98+C125+C126+C130</f>
        <v>19507.190000000002</v>
      </c>
      <c r="D97" s="86">
        <f t="shared" ref="D97:E97" si="6">D98+D125+D126</f>
        <v>0</v>
      </c>
      <c r="E97" s="86">
        <f t="shared" si="6"/>
        <v>0</v>
      </c>
    </row>
    <row r="98" spans="1:5" s="66" customFormat="1" ht="39" customHeight="1" x14ac:dyDescent="0.2">
      <c r="A98" s="174" t="s">
        <v>459</v>
      </c>
      <c r="B98" s="75" t="s">
        <v>428</v>
      </c>
      <c r="C98" s="79">
        <f>C99+C101+C103+C105+C107+C109+C111+C113+C115+C117+C119+C121+C123</f>
        <v>-244749.11</v>
      </c>
      <c r="D98" s="79">
        <f t="shared" ref="D98" si="7">D99+D101+D103+D105+D107+D109+D111+D113+D115+D117+D119+D121+D123</f>
        <v>0</v>
      </c>
      <c r="E98" s="79">
        <f t="shared" ref="E98" si="8">E99+E101+E103+E105+E107+E109+E111+E113+E115+E117+E119+E121+E123</f>
        <v>0</v>
      </c>
    </row>
    <row r="99" spans="1:5" s="66" customFormat="1" ht="52.5" customHeight="1" x14ac:dyDescent="0.2">
      <c r="A99" s="174" t="s">
        <v>460</v>
      </c>
      <c r="B99" s="75" t="s">
        <v>429</v>
      </c>
      <c r="C99" s="79">
        <f>C100</f>
        <v>-9650</v>
      </c>
      <c r="D99" s="83">
        <f>D100</f>
        <v>0</v>
      </c>
      <c r="E99" s="83">
        <f>E100</f>
        <v>0</v>
      </c>
    </row>
    <row r="100" spans="1:5" s="66" customFormat="1" ht="63" customHeight="1" x14ac:dyDescent="0.2">
      <c r="A100" s="174" t="s">
        <v>461</v>
      </c>
      <c r="B100" s="75" t="s">
        <v>430</v>
      </c>
      <c r="C100" s="83">
        <v>-9650</v>
      </c>
      <c r="D100" s="83">
        <v>0</v>
      </c>
      <c r="E100" s="83">
        <v>0</v>
      </c>
    </row>
    <row r="101" spans="1:5" s="66" customFormat="1" ht="69.75" customHeight="1" x14ac:dyDescent="0.2">
      <c r="A101" s="174" t="s">
        <v>462</v>
      </c>
      <c r="B101" s="75" t="s">
        <v>431</v>
      </c>
      <c r="C101" s="79">
        <f>C102</f>
        <v>-34130</v>
      </c>
      <c r="D101" s="83">
        <f>D102</f>
        <v>0</v>
      </c>
      <c r="E101" s="83">
        <f>E102</f>
        <v>0</v>
      </c>
    </row>
    <row r="102" spans="1:5" s="66" customFormat="1" ht="97.5" customHeight="1" x14ac:dyDescent="0.2">
      <c r="A102" s="174" t="s">
        <v>463</v>
      </c>
      <c r="B102" s="75" t="s">
        <v>432</v>
      </c>
      <c r="C102" s="83">
        <v>-34130</v>
      </c>
      <c r="D102" s="83">
        <v>0</v>
      </c>
      <c r="E102" s="83">
        <v>0</v>
      </c>
    </row>
    <row r="103" spans="1:5" s="66" customFormat="1" ht="54.75" customHeight="1" x14ac:dyDescent="0.2">
      <c r="A103" s="174" t="s">
        <v>464</v>
      </c>
      <c r="B103" s="75" t="s">
        <v>433</v>
      </c>
      <c r="C103" s="79">
        <f>C104</f>
        <v>-34700</v>
      </c>
      <c r="D103" s="83">
        <f>D104</f>
        <v>0</v>
      </c>
      <c r="E103" s="83">
        <f>E104</f>
        <v>0</v>
      </c>
    </row>
    <row r="104" spans="1:5" s="66" customFormat="1" ht="65.25" customHeight="1" x14ac:dyDescent="0.2">
      <c r="A104" s="174" t="s">
        <v>465</v>
      </c>
      <c r="B104" s="75" t="s">
        <v>434</v>
      </c>
      <c r="C104" s="83">
        <v>-34700</v>
      </c>
      <c r="D104" s="83">
        <v>0</v>
      </c>
      <c r="E104" s="83">
        <v>0</v>
      </c>
    </row>
    <row r="105" spans="1:5" s="66" customFormat="1" ht="52.5" customHeight="1" x14ac:dyDescent="0.2">
      <c r="A105" s="174" t="s">
        <v>466</v>
      </c>
      <c r="B105" s="75" t="s">
        <v>435</v>
      </c>
      <c r="C105" s="79">
        <f>C106</f>
        <v>16000</v>
      </c>
      <c r="D105" s="83">
        <f>D106</f>
        <v>0</v>
      </c>
      <c r="E105" s="83">
        <f>E106</f>
        <v>0</v>
      </c>
    </row>
    <row r="106" spans="1:5" s="66" customFormat="1" ht="60" customHeight="1" x14ac:dyDescent="0.2">
      <c r="A106" s="174" t="s">
        <v>467</v>
      </c>
      <c r="B106" s="75" t="s">
        <v>436</v>
      </c>
      <c r="C106" s="83">
        <v>16000</v>
      </c>
      <c r="D106" s="83">
        <v>0</v>
      </c>
      <c r="E106" s="83">
        <v>0</v>
      </c>
    </row>
    <row r="107" spans="1:5" s="66" customFormat="1" ht="59.25" customHeight="1" x14ac:dyDescent="0.2">
      <c r="A107" s="174" t="s">
        <v>468</v>
      </c>
      <c r="B107" s="75" t="s">
        <v>437</v>
      </c>
      <c r="C107" s="79">
        <f>C108</f>
        <v>-3333</v>
      </c>
      <c r="D107" s="83">
        <f>D108</f>
        <v>0</v>
      </c>
      <c r="E107" s="83">
        <f>E108</f>
        <v>0</v>
      </c>
    </row>
    <row r="108" spans="1:5" s="66" customFormat="1" ht="77.25" customHeight="1" x14ac:dyDescent="0.2">
      <c r="A108" s="174" t="s">
        <v>469</v>
      </c>
      <c r="B108" s="75" t="s">
        <v>438</v>
      </c>
      <c r="C108" s="83">
        <v>-3333</v>
      </c>
      <c r="D108" s="83">
        <v>0</v>
      </c>
      <c r="E108" s="83">
        <v>0</v>
      </c>
    </row>
    <row r="109" spans="1:5" s="66" customFormat="1" ht="57" customHeight="1" x14ac:dyDescent="0.2">
      <c r="A109" s="174" t="s">
        <v>470</v>
      </c>
      <c r="B109" s="75" t="s">
        <v>439</v>
      </c>
      <c r="C109" s="79">
        <f>C110</f>
        <v>-5000</v>
      </c>
      <c r="D109" s="83">
        <f>D110</f>
        <v>0</v>
      </c>
      <c r="E109" s="83">
        <f>E110</f>
        <v>0</v>
      </c>
    </row>
    <row r="110" spans="1:5" s="66" customFormat="1" ht="70.5" customHeight="1" x14ac:dyDescent="0.2">
      <c r="A110" s="174" t="s">
        <v>471</v>
      </c>
      <c r="B110" s="75" t="s">
        <v>440</v>
      </c>
      <c r="C110" s="83">
        <v>-5000</v>
      </c>
      <c r="D110" s="83">
        <v>0</v>
      </c>
      <c r="E110" s="83">
        <v>0</v>
      </c>
    </row>
    <row r="111" spans="1:5" s="66" customFormat="1" ht="60" customHeight="1" x14ac:dyDescent="0.2">
      <c r="A111" s="174" t="s">
        <v>472</v>
      </c>
      <c r="B111" s="75" t="s">
        <v>441</v>
      </c>
      <c r="C111" s="79">
        <f>C112</f>
        <v>107667</v>
      </c>
      <c r="D111" s="83">
        <f>D112</f>
        <v>0</v>
      </c>
      <c r="E111" s="83">
        <f>E112</f>
        <v>0</v>
      </c>
    </row>
    <row r="112" spans="1:5" s="66" customFormat="1" ht="77.25" customHeight="1" x14ac:dyDescent="0.2">
      <c r="A112" s="174" t="s">
        <v>473</v>
      </c>
      <c r="B112" s="75" t="s">
        <v>442</v>
      </c>
      <c r="C112" s="83">
        <v>107667</v>
      </c>
      <c r="D112" s="83">
        <v>0</v>
      </c>
      <c r="E112" s="83">
        <v>0</v>
      </c>
    </row>
    <row r="113" spans="1:5" s="66" customFormat="1" ht="66" customHeight="1" x14ac:dyDescent="0.2">
      <c r="A113" s="174" t="s">
        <v>474</v>
      </c>
      <c r="B113" s="75" t="s">
        <v>443</v>
      </c>
      <c r="C113" s="79">
        <f>C114</f>
        <v>-500</v>
      </c>
      <c r="D113" s="83">
        <f>D114</f>
        <v>0</v>
      </c>
      <c r="E113" s="83">
        <f>E114</f>
        <v>0</v>
      </c>
    </row>
    <row r="114" spans="1:5" s="66" customFormat="1" ht="97.5" customHeight="1" x14ac:dyDescent="0.2">
      <c r="A114" s="174" t="s">
        <v>475</v>
      </c>
      <c r="B114" s="75" t="s">
        <v>444</v>
      </c>
      <c r="C114" s="83">
        <v>-500</v>
      </c>
      <c r="D114" s="83">
        <v>0</v>
      </c>
      <c r="E114" s="83">
        <v>0</v>
      </c>
    </row>
    <row r="115" spans="1:5" s="66" customFormat="1" ht="59.25" customHeight="1" x14ac:dyDescent="0.2">
      <c r="A115" s="174" t="s">
        <v>476</v>
      </c>
      <c r="B115" s="75" t="s">
        <v>445</v>
      </c>
      <c r="C115" s="79">
        <f>C116</f>
        <v>-10500</v>
      </c>
      <c r="D115" s="83">
        <f>D116</f>
        <v>0</v>
      </c>
      <c r="E115" s="83">
        <f>E116</f>
        <v>0</v>
      </c>
    </row>
    <row r="116" spans="1:5" s="66" customFormat="1" ht="78" customHeight="1" x14ac:dyDescent="0.2">
      <c r="A116" s="174" t="s">
        <v>477</v>
      </c>
      <c r="B116" s="75" t="s">
        <v>446</v>
      </c>
      <c r="C116" s="83">
        <v>-10500</v>
      </c>
      <c r="D116" s="83">
        <v>0</v>
      </c>
      <c r="E116" s="83">
        <v>0</v>
      </c>
    </row>
    <row r="117" spans="1:5" s="66" customFormat="1" ht="87.75" customHeight="1" x14ac:dyDescent="0.2">
      <c r="A117" s="174" t="s">
        <v>478</v>
      </c>
      <c r="B117" s="75" t="s">
        <v>447</v>
      </c>
      <c r="C117" s="79">
        <f>C118</f>
        <v>-41667</v>
      </c>
      <c r="D117" s="83">
        <f>D118</f>
        <v>0</v>
      </c>
      <c r="E117" s="83">
        <f>E118</f>
        <v>0</v>
      </c>
    </row>
    <row r="118" spans="1:5" s="66" customFormat="1" ht="111.75" customHeight="1" x14ac:dyDescent="0.2">
      <c r="A118" s="174" t="s">
        <v>479</v>
      </c>
      <c r="B118" s="75" t="s">
        <v>448</v>
      </c>
      <c r="C118" s="83">
        <v>-41667</v>
      </c>
      <c r="D118" s="83">
        <v>0</v>
      </c>
      <c r="E118" s="83">
        <v>0</v>
      </c>
    </row>
    <row r="119" spans="1:5" s="66" customFormat="1" ht="51.75" customHeight="1" x14ac:dyDescent="0.2">
      <c r="A119" s="174" t="s">
        <v>480</v>
      </c>
      <c r="B119" s="75" t="s">
        <v>449</v>
      </c>
      <c r="C119" s="79">
        <f>C120</f>
        <v>-91828</v>
      </c>
      <c r="D119" s="83">
        <f>D120</f>
        <v>0</v>
      </c>
      <c r="E119" s="83">
        <f>E120</f>
        <v>0</v>
      </c>
    </row>
    <row r="120" spans="1:5" s="66" customFormat="1" ht="67.5" customHeight="1" x14ac:dyDescent="0.2">
      <c r="A120" s="174" t="s">
        <v>481</v>
      </c>
      <c r="B120" s="75" t="s">
        <v>450</v>
      </c>
      <c r="C120" s="83">
        <v>-91828</v>
      </c>
      <c r="D120" s="83">
        <v>0</v>
      </c>
      <c r="E120" s="83">
        <v>0</v>
      </c>
    </row>
    <row r="121" spans="1:5" s="66" customFormat="1" ht="71.25" customHeight="1" x14ac:dyDescent="0.2">
      <c r="A121" s="174" t="s">
        <v>482</v>
      </c>
      <c r="B121" s="75" t="s">
        <v>451</v>
      </c>
      <c r="C121" s="79">
        <f>C122</f>
        <v>-9108.11</v>
      </c>
      <c r="D121" s="83">
        <f>D122</f>
        <v>0</v>
      </c>
      <c r="E121" s="83">
        <f>E122</f>
        <v>0</v>
      </c>
    </row>
    <row r="122" spans="1:5" s="66" customFormat="1" ht="84.75" customHeight="1" x14ac:dyDescent="0.2">
      <c r="A122" s="174" t="s">
        <v>483</v>
      </c>
      <c r="B122" s="75" t="s">
        <v>452</v>
      </c>
      <c r="C122" s="83">
        <v>-9108.11</v>
      </c>
      <c r="D122" s="83">
        <v>0</v>
      </c>
      <c r="E122" s="83">
        <v>0</v>
      </c>
    </row>
    <row r="123" spans="1:5" s="66" customFormat="1" ht="89.25" customHeight="1" x14ac:dyDescent="0.2">
      <c r="A123" s="174" t="s">
        <v>484</v>
      </c>
      <c r="B123" s="75" t="s">
        <v>453</v>
      </c>
      <c r="C123" s="79">
        <f>C124</f>
        <v>-128000</v>
      </c>
      <c r="D123" s="83">
        <f>D124</f>
        <v>0</v>
      </c>
      <c r="E123" s="83">
        <f>E124</f>
        <v>0</v>
      </c>
    </row>
    <row r="124" spans="1:5" s="66" customFormat="1" ht="123.75" customHeight="1" x14ac:dyDescent="0.2">
      <c r="A124" s="174" t="s">
        <v>485</v>
      </c>
      <c r="B124" s="75" t="s">
        <v>454</v>
      </c>
      <c r="C124" s="83">
        <v>-128000</v>
      </c>
      <c r="D124" s="83">
        <v>0</v>
      </c>
      <c r="E124" s="83">
        <v>0</v>
      </c>
    </row>
    <row r="125" spans="1:5" s="66" customFormat="1" ht="54" customHeight="1" x14ac:dyDescent="0.2">
      <c r="A125" s="170" t="s">
        <v>498</v>
      </c>
      <c r="B125" s="75" t="s">
        <v>497</v>
      </c>
      <c r="C125" s="79">
        <v>-3000</v>
      </c>
      <c r="D125" s="83">
        <v>0</v>
      </c>
      <c r="E125" s="83">
        <v>0</v>
      </c>
    </row>
    <row r="126" spans="1:5" s="66" customFormat="1" ht="62.25" customHeight="1" x14ac:dyDescent="0.25">
      <c r="A126" s="174" t="s">
        <v>486</v>
      </c>
      <c r="B126" s="124" t="s">
        <v>455</v>
      </c>
      <c r="C126" s="79">
        <f>C127+C129</f>
        <v>-16000</v>
      </c>
      <c r="D126" s="83">
        <f>D127</f>
        <v>0</v>
      </c>
      <c r="E126" s="83">
        <f t="shared" ref="E126" si="9">E127</f>
        <v>0</v>
      </c>
    </row>
    <row r="127" spans="1:5" s="66" customFormat="1" ht="63" customHeight="1" x14ac:dyDescent="0.25">
      <c r="A127" s="174" t="s">
        <v>487</v>
      </c>
      <c r="B127" s="124" t="s">
        <v>456</v>
      </c>
      <c r="C127" s="83">
        <f>C128</f>
        <v>-16000</v>
      </c>
      <c r="D127" s="83">
        <v>0</v>
      </c>
      <c r="E127" s="83">
        <v>0</v>
      </c>
    </row>
    <row r="128" spans="1:5" s="66" customFormat="1" ht="73.5" customHeight="1" x14ac:dyDescent="0.25">
      <c r="A128" s="174" t="s">
        <v>488</v>
      </c>
      <c r="B128" s="124" t="s">
        <v>457</v>
      </c>
      <c r="C128" s="79">
        <v>-16000</v>
      </c>
      <c r="D128" s="83">
        <f>D129</f>
        <v>0</v>
      </c>
      <c r="E128" s="83">
        <f>E129</f>
        <v>0</v>
      </c>
    </row>
    <row r="129" spans="1:5" s="66" customFormat="1" ht="77.25" customHeight="1" x14ac:dyDescent="0.25">
      <c r="A129" s="175" t="s">
        <v>553</v>
      </c>
      <c r="B129" s="125" t="s">
        <v>554</v>
      </c>
      <c r="C129" s="83">
        <v>0</v>
      </c>
      <c r="D129" s="83">
        <v>0</v>
      </c>
      <c r="E129" s="83">
        <v>0</v>
      </c>
    </row>
    <row r="130" spans="1:5" s="147" customFormat="1" ht="90" customHeight="1" x14ac:dyDescent="0.2">
      <c r="A130" s="176" t="s">
        <v>576</v>
      </c>
      <c r="B130" s="157" t="s">
        <v>577</v>
      </c>
      <c r="C130" s="133">
        <f>C131</f>
        <v>283256.3</v>
      </c>
      <c r="D130" s="148">
        <v>0</v>
      </c>
      <c r="E130" s="148">
        <v>0</v>
      </c>
    </row>
    <row r="131" spans="1:5" s="147" customFormat="1" ht="90" customHeight="1" x14ac:dyDescent="0.2">
      <c r="A131" s="176" t="s">
        <v>578</v>
      </c>
      <c r="B131" s="158" t="s">
        <v>577</v>
      </c>
      <c r="C131" s="133">
        <v>283256.3</v>
      </c>
      <c r="D131" s="148">
        <v>0</v>
      </c>
      <c r="E131" s="148">
        <v>0</v>
      </c>
    </row>
    <row r="132" spans="1:5" s="149" customFormat="1" ht="38.25" customHeight="1" x14ac:dyDescent="0.25">
      <c r="A132" s="177" t="s">
        <v>579</v>
      </c>
      <c r="B132" s="159" t="s">
        <v>580</v>
      </c>
      <c r="C132" s="133">
        <f>C133</f>
        <v>-4224.9399999999996</v>
      </c>
      <c r="D132" s="150">
        <v>0</v>
      </c>
      <c r="E132" s="150">
        <v>0</v>
      </c>
    </row>
    <row r="133" spans="1:5" s="149" customFormat="1" ht="40.5" customHeight="1" x14ac:dyDescent="0.2">
      <c r="A133" s="178" t="s">
        <v>581</v>
      </c>
      <c r="B133" s="160" t="s">
        <v>582</v>
      </c>
      <c r="C133" s="133">
        <v>-4224.9399999999996</v>
      </c>
      <c r="D133" s="150">
        <v>0</v>
      </c>
      <c r="E133" s="150">
        <v>0</v>
      </c>
    </row>
    <row r="134" spans="1:5" s="66" customFormat="1" ht="31.5" customHeight="1" x14ac:dyDescent="0.25">
      <c r="A134" s="131" t="s">
        <v>499</v>
      </c>
      <c r="B134" s="132" t="s">
        <v>500</v>
      </c>
      <c r="C134" s="102">
        <f>C135+C151</f>
        <v>11590729.460000001</v>
      </c>
      <c r="D134" s="101">
        <f t="shared" ref="D134:E134" si="10">D135</f>
        <v>0</v>
      </c>
      <c r="E134" s="101">
        <f t="shared" si="10"/>
        <v>0</v>
      </c>
    </row>
    <row r="135" spans="1:5" s="66" customFormat="1" ht="38.25" customHeight="1" x14ac:dyDescent="0.25">
      <c r="A135" s="161" t="s">
        <v>585</v>
      </c>
      <c r="B135" s="162" t="s">
        <v>501</v>
      </c>
      <c r="C135" s="100">
        <f>C139+C146+C136</f>
        <v>11799891.710000001</v>
      </c>
      <c r="D135" s="100">
        <f>D139+D146</f>
        <v>0</v>
      </c>
      <c r="E135" s="100">
        <f>E139+E146</f>
        <v>0</v>
      </c>
    </row>
    <row r="136" spans="1:5" s="149" customFormat="1" ht="38.25" customHeight="1" x14ac:dyDescent="0.25">
      <c r="A136" s="164" t="s">
        <v>593</v>
      </c>
      <c r="B136" s="163" t="s">
        <v>592</v>
      </c>
      <c r="C136" s="100">
        <f>C137</f>
        <v>13500619.380000001</v>
      </c>
      <c r="D136" s="100">
        <v>0</v>
      </c>
      <c r="E136" s="100">
        <v>0</v>
      </c>
    </row>
    <row r="137" spans="1:5" s="149" customFormat="1" ht="38.25" customHeight="1" x14ac:dyDescent="0.25">
      <c r="A137" s="164" t="s">
        <v>597</v>
      </c>
      <c r="B137" s="163" t="s">
        <v>595</v>
      </c>
      <c r="C137" s="100">
        <f>C138</f>
        <v>13500619.380000001</v>
      </c>
      <c r="D137" s="100">
        <v>0</v>
      </c>
      <c r="E137" s="100">
        <v>0</v>
      </c>
    </row>
    <row r="138" spans="1:5" s="149" customFormat="1" ht="51" customHeight="1" x14ac:dyDescent="0.25">
      <c r="A138" s="166" t="s">
        <v>596</v>
      </c>
      <c r="B138" s="165" t="s">
        <v>598</v>
      </c>
      <c r="C138" s="100">
        <v>13500619.380000001</v>
      </c>
      <c r="D138" s="100">
        <v>0</v>
      </c>
      <c r="E138" s="100">
        <v>0</v>
      </c>
    </row>
    <row r="139" spans="1:5" s="66" customFormat="1" ht="0.75" hidden="1" customHeight="1" x14ac:dyDescent="0.25">
      <c r="A139" s="103" t="s">
        <v>594</v>
      </c>
      <c r="B139" s="104" t="s">
        <v>502</v>
      </c>
      <c r="C139" s="99">
        <f>C140+C142+C144</f>
        <v>0</v>
      </c>
      <c r="D139" s="99">
        <f>D140+D142+D144</f>
        <v>0</v>
      </c>
      <c r="E139" s="99">
        <f>E140+E142+E144</f>
        <v>0</v>
      </c>
    </row>
    <row r="140" spans="1:5" s="66" customFormat="1" ht="32.25" hidden="1" customHeight="1" x14ac:dyDescent="0.2">
      <c r="A140" s="105" t="s">
        <v>503</v>
      </c>
      <c r="B140" s="106" t="s">
        <v>504</v>
      </c>
      <c r="C140" s="100"/>
      <c r="D140" s="100">
        <f>D141</f>
        <v>0</v>
      </c>
      <c r="E140" s="100">
        <f>E141</f>
        <v>0</v>
      </c>
    </row>
    <row r="141" spans="1:5" ht="60" hidden="1" x14ac:dyDescent="0.2">
      <c r="A141" s="105" t="s">
        <v>505</v>
      </c>
      <c r="B141" s="106" t="s">
        <v>506</v>
      </c>
      <c r="C141" s="100"/>
      <c r="D141" s="100">
        <v>0</v>
      </c>
      <c r="E141" s="100">
        <v>0</v>
      </c>
    </row>
    <row r="142" spans="1:5" ht="38.25" hidden="1" customHeight="1" x14ac:dyDescent="0.2">
      <c r="A142" s="105" t="s">
        <v>507</v>
      </c>
      <c r="B142" s="107" t="s">
        <v>508</v>
      </c>
      <c r="C142" s="100"/>
      <c r="D142" s="100">
        <f>D143</f>
        <v>0</v>
      </c>
      <c r="E142" s="100">
        <f>E143</f>
        <v>0</v>
      </c>
    </row>
    <row r="143" spans="1:5" ht="75" hidden="1" x14ac:dyDescent="0.2">
      <c r="A143" s="105" t="s">
        <v>509</v>
      </c>
      <c r="B143" s="107" t="s">
        <v>510</v>
      </c>
      <c r="C143" s="100"/>
      <c r="D143" s="100">
        <v>0</v>
      </c>
      <c r="E143" s="100">
        <v>0</v>
      </c>
    </row>
    <row r="144" spans="1:5" ht="68.25" hidden="1" customHeight="1" x14ac:dyDescent="0.2">
      <c r="A144" s="105" t="s">
        <v>511</v>
      </c>
      <c r="B144" s="107" t="s">
        <v>512</v>
      </c>
      <c r="C144" s="100"/>
      <c r="D144" s="100">
        <v>0</v>
      </c>
      <c r="E144" s="100">
        <v>0</v>
      </c>
    </row>
    <row r="145" spans="1:5" ht="90" hidden="1" x14ac:dyDescent="0.2">
      <c r="A145" s="105" t="s">
        <v>513</v>
      </c>
      <c r="B145" s="107" t="s">
        <v>514</v>
      </c>
      <c r="C145" s="100"/>
      <c r="D145" s="100">
        <v>0</v>
      </c>
      <c r="E145" s="100">
        <v>0</v>
      </c>
    </row>
    <row r="146" spans="1:5" ht="45.75" x14ac:dyDescent="0.25">
      <c r="A146" s="108" t="s">
        <v>518</v>
      </c>
      <c r="B146" s="107" t="s">
        <v>517</v>
      </c>
      <c r="C146" s="100">
        <f>C147+C149</f>
        <v>-1700727.67</v>
      </c>
      <c r="D146" s="100">
        <f>D147+D149</f>
        <v>0</v>
      </c>
      <c r="E146" s="100">
        <f>E147+E149</f>
        <v>0</v>
      </c>
    </row>
    <row r="147" spans="1:5" ht="75" x14ac:dyDescent="0.2">
      <c r="A147" s="105" t="s">
        <v>590</v>
      </c>
      <c r="B147" s="107" t="s">
        <v>515</v>
      </c>
      <c r="C147" s="100">
        <f>C148</f>
        <v>-981114.67</v>
      </c>
      <c r="D147" s="100">
        <f>D148</f>
        <v>0</v>
      </c>
      <c r="E147" s="100">
        <f>E148</f>
        <v>0</v>
      </c>
    </row>
    <row r="148" spans="1:5" ht="75" x14ac:dyDescent="0.2">
      <c r="A148" s="105" t="s">
        <v>589</v>
      </c>
      <c r="B148" s="107" t="s">
        <v>516</v>
      </c>
      <c r="C148" s="100">
        <v>-981114.67</v>
      </c>
      <c r="D148" s="100">
        <v>0</v>
      </c>
      <c r="E148" s="100">
        <v>0</v>
      </c>
    </row>
    <row r="149" spans="1:5" ht="60" x14ac:dyDescent="0.2">
      <c r="A149" s="109" t="s">
        <v>591</v>
      </c>
      <c r="B149" s="107" t="s">
        <v>586</v>
      </c>
      <c r="C149" s="100">
        <f>C150</f>
        <v>-719613</v>
      </c>
      <c r="D149" s="100">
        <f>D150</f>
        <v>0</v>
      </c>
      <c r="E149" s="100">
        <f>E150</f>
        <v>0</v>
      </c>
    </row>
    <row r="150" spans="1:5" ht="60" x14ac:dyDescent="0.2">
      <c r="A150" s="190" t="s">
        <v>588</v>
      </c>
      <c r="B150" s="191" t="s">
        <v>587</v>
      </c>
      <c r="C150" s="192">
        <v>-719613</v>
      </c>
      <c r="D150" s="192">
        <v>0</v>
      </c>
      <c r="E150" s="192">
        <v>0</v>
      </c>
    </row>
    <row r="151" spans="1:5" s="149" customFormat="1" ht="30" x14ac:dyDescent="0.2">
      <c r="A151" s="195" t="s">
        <v>604</v>
      </c>
      <c r="B151" s="107" t="s">
        <v>599</v>
      </c>
      <c r="C151" s="100">
        <f>C152</f>
        <v>-209162.25</v>
      </c>
      <c r="D151" s="100">
        <v>0</v>
      </c>
      <c r="E151" s="100">
        <v>0</v>
      </c>
    </row>
    <row r="152" spans="1:5" s="149" customFormat="1" ht="30" x14ac:dyDescent="0.2">
      <c r="A152" s="195" t="s">
        <v>603</v>
      </c>
      <c r="B152" s="107" t="s">
        <v>601</v>
      </c>
      <c r="C152" s="100">
        <f>C153</f>
        <v>-209162.25</v>
      </c>
      <c r="D152" s="100">
        <v>0</v>
      </c>
      <c r="E152" s="100">
        <v>0</v>
      </c>
    </row>
    <row r="153" spans="1:5" s="149" customFormat="1" ht="30" x14ac:dyDescent="0.2">
      <c r="A153" s="195" t="s">
        <v>602</v>
      </c>
      <c r="B153" s="107" t="s">
        <v>600</v>
      </c>
      <c r="C153" s="100">
        <v>-209162.25</v>
      </c>
      <c r="D153" s="100">
        <v>0</v>
      </c>
      <c r="E153" s="100">
        <v>0</v>
      </c>
    </row>
    <row r="154" spans="1:5" ht="15.75" x14ac:dyDescent="0.25">
      <c r="A154" s="196" t="s">
        <v>519</v>
      </c>
      <c r="B154" s="196"/>
      <c r="C154" s="193">
        <f>C11+C134</f>
        <v>13590729.460000001</v>
      </c>
      <c r="D154" s="194">
        <v>0</v>
      </c>
      <c r="E154" s="194">
        <v>0</v>
      </c>
    </row>
    <row r="155" spans="1:5" x14ac:dyDescent="0.25">
      <c r="A155" s="66"/>
      <c r="B155" s="66"/>
    </row>
    <row r="156" spans="1:5" x14ac:dyDescent="0.25">
      <c r="A156" s="66"/>
      <c r="B156" s="66"/>
    </row>
  </sheetData>
  <autoFilter ref="A10:E129"/>
  <sortState ref="A266:L277">
    <sortCondition ref="A266:A277"/>
  </sortState>
  <mergeCells count="6">
    <mergeCell ref="A154:B154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205" t="s">
        <v>313</v>
      </c>
      <c r="B1" s="205"/>
      <c r="C1" s="205"/>
      <c r="D1" s="205"/>
      <c r="E1" s="205"/>
      <c r="F1" s="205"/>
      <c r="G1" s="205"/>
      <c r="H1" s="205"/>
      <c r="I1" s="205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204" t="s">
        <v>279</v>
      </c>
      <c r="B3" s="204"/>
      <c r="C3" s="204"/>
      <c r="D3" s="204"/>
      <c r="E3" s="204"/>
      <c r="F3" s="204"/>
      <c r="G3" s="204"/>
      <c r="H3" s="204"/>
      <c r="I3" s="204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204" t="s">
        <v>280</v>
      </c>
      <c r="B6" s="204"/>
      <c r="C6" s="204"/>
      <c r="D6" s="204"/>
      <c r="E6" s="204"/>
      <c r="F6" s="204"/>
      <c r="G6" s="204"/>
      <c r="H6" s="204"/>
      <c r="I6" s="204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204" t="s">
        <v>281</v>
      </c>
      <c r="B8" s="204"/>
      <c r="C8" s="204"/>
      <c r="D8" s="204"/>
      <c r="E8" s="204"/>
      <c r="F8" s="204"/>
      <c r="G8" s="204"/>
      <c r="H8" s="204"/>
      <c r="I8" s="204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204" t="s">
        <v>282</v>
      </c>
      <c r="B11" s="204"/>
      <c r="C11" s="204"/>
      <c r="D11" s="204"/>
      <c r="E11" s="204"/>
      <c r="F11" s="204"/>
      <c r="G11" s="204"/>
      <c r="H11" s="204"/>
      <c r="I11" s="204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204" t="s">
        <v>283</v>
      </c>
      <c r="B24" s="204"/>
      <c r="C24" s="204"/>
      <c r="D24" s="204"/>
      <c r="E24" s="204"/>
      <c r="F24" s="204"/>
      <c r="G24" s="204"/>
      <c r="H24" s="204"/>
      <c r="I24" s="204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204" t="s">
        <v>284</v>
      </c>
      <c r="B29" s="204"/>
      <c r="C29" s="204"/>
      <c r="D29" s="204"/>
      <c r="E29" s="204"/>
      <c r="F29" s="204"/>
      <c r="G29" s="204"/>
      <c r="H29" s="204"/>
      <c r="I29" s="204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204" t="s">
        <v>285</v>
      </c>
      <c r="B37" s="204"/>
      <c r="C37" s="204"/>
      <c r="D37" s="204"/>
      <c r="E37" s="204"/>
      <c r="F37" s="204"/>
      <c r="G37" s="204"/>
      <c r="H37" s="204"/>
      <c r="I37" s="204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204" t="s">
        <v>286</v>
      </c>
      <c r="B46" s="204"/>
      <c r="C46" s="204"/>
      <c r="D46" s="204"/>
      <c r="E46" s="204"/>
      <c r="F46" s="204"/>
      <c r="G46" s="204"/>
      <c r="H46" s="204"/>
      <c r="I46" s="204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204" t="s">
        <v>287</v>
      </c>
      <c r="B49" s="204"/>
      <c r="C49" s="204"/>
      <c r="D49" s="204"/>
      <c r="E49" s="204"/>
      <c r="F49" s="204"/>
      <c r="G49" s="204"/>
      <c r="H49" s="204"/>
      <c r="I49" s="204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204" t="s">
        <v>288</v>
      </c>
      <c r="B56" s="204"/>
      <c r="C56" s="204"/>
      <c r="D56" s="204"/>
      <c r="E56" s="204"/>
      <c r="F56" s="204"/>
      <c r="G56" s="204"/>
      <c r="H56" s="204"/>
      <c r="I56" s="204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204" t="s">
        <v>289</v>
      </c>
      <c r="B62" s="204"/>
      <c r="C62" s="204"/>
      <c r="D62" s="204"/>
      <c r="E62" s="204"/>
      <c r="F62" s="204"/>
      <c r="G62" s="204"/>
      <c r="H62" s="204"/>
      <c r="I62" s="204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204" t="s">
        <v>290</v>
      </c>
      <c r="B65" s="204"/>
      <c r="C65" s="204"/>
      <c r="D65" s="204"/>
      <c r="E65" s="204"/>
      <c r="F65" s="204"/>
      <c r="G65" s="204"/>
      <c r="H65" s="204"/>
      <c r="I65" s="204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202" t="s">
        <v>314</v>
      </c>
      <c r="B68" s="202"/>
      <c r="C68" s="202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203" t="s">
        <v>315</v>
      </c>
      <c r="B69" s="203"/>
      <c r="C69" s="203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2022-12-20T07:57:04Z</cp:lastPrinted>
  <dcterms:created xsi:type="dcterms:W3CDTF">2018-12-25T15:55:39Z</dcterms:created>
  <dcterms:modified xsi:type="dcterms:W3CDTF">2023-12-28T13:24:57Z</dcterms:modified>
</cp:coreProperties>
</file>