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240" yWindow="105" windowWidth="14805" windowHeight="8010"/>
  </bookViews>
  <sheets>
    <sheet name="Table1" sheetId="1" r:id="rId1"/>
  </sheets>
  <calcPr calcId="144525"/>
</workbook>
</file>

<file path=xl/calcChain.xml><?xml version="1.0" encoding="utf-8"?>
<calcChain xmlns="http://schemas.openxmlformats.org/spreadsheetml/2006/main">
  <c r="K556" i="1" l="1"/>
  <c r="J555" i="1"/>
  <c r="K555" i="1" s="1"/>
  <c r="K554" i="1"/>
  <c r="K553" i="1"/>
  <c r="J553" i="1"/>
  <c r="J552" i="1"/>
  <c r="K552" i="1" s="1"/>
  <c r="K551" i="1"/>
  <c r="J550" i="1"/>
  <c r="K550" i="1" s="1"/>
  <c r="K549" i="1"/>
  <c r="J549" i="1"/>
  <c r="J548" i="1" s="1"/>
  <c r="K548" i="1" s="1"/>
  <c r="I548" i="1"/>
  <c r="H548" i="1"/>
  <c r="K547" i="1"/>
  <c r="J546" i="1"/>
  <c r="J545" i="1" s="1"/>
  <c r="K543" i="1"/>
  <c r="J542" i="1"/>
  <c r="K542" i="1" s="1"/>
  <c r="K541" i="1"/>
  <c r="J541" i="1"/>
  <c r="K540" i="1"/>
  <c r="J539" i="1"/>
  <c r="J536" i="1" s="1"/>
  <c r="K538" i="1"/>
  <c r="J537" i="1"/>
  <c r="K537" i="1" s="1"/>
  <c r="K534" i="1"/>
  <c r="K533" i="1"/>
  <c r="J533" i="1"/>
  <c r="I533" i="1"/>
  <c r="H533" i="1"/>
  <c r="K532" i="1"/>
  <c r="J532" i="1"/>
  <c r="I532" i="1"/>
  <c r="H532" i="1"/>
  <c r="H525" i="1" s="1"/>
  <c r="H524" i="1" s="1"/>
  <c r="K531" i="1"/>
  <c r="J530" i="1"/>
  <c r="K530" i="1" s="1"/>
  <c r="K529" i="1"/>
  <c r="J529" i="1"/>
  <c r="K528" i="1"/>
  <c r="J527" i="1"/>
  <c r="K527" i="1" s="1"/>
  <c r="I527" i="1"/>
  <c r="H527" i="1"/>
  <c r="J526" i="1"/>
  <c r="K526" i="1" s="1"/>
  <c r="I526" i="1"/>
  <c r="H526" i="1"/>
  <c r="J525" i="1"/>
  <c r="K525" i="1" s="1"/>
  <c r="I525" i="1"/>
  <c r="I524" i="1"/>
  <c r="K523" i="1"/>
  <c r="K522" i="1"/>
  <c r="J522" i="1"/>
  <c r="J521" i="1" s="1"/>
  <c r="K518" i="1"/>
  <c r="K517" i="1"/>
  <c r="J517" i="1"/>
  <c r="J516" i="1"/>
  <c r="K516" i="1" s="1"/>
  <c r="K515" i="1"/>
  <c r="J514" i="1"/>
  <c r="K514" i="1" s="1"/>
  <c r="I514" i="1"/>
  <c r="H514" i="1"/>
  <c r="J513" i="1"/>
  <c r="K513" i="1" s="1"/>
  <c r="I513" i="1"/>
  <c r="H513" i="1"/>
  <c r="I512" i="1"/>
  <c r="H512" i="1"/>
  <c r="I511" i="1"/>
  <c r="H511" i="1"/>
  <c r="K510" i="1"/>
  <c r="J509" i="1"/>
  <c r="K509" i="1" s="1"/>
  <c r="I509" i="1"/>
  <c r="H509" i="1"/>
  <c r="J508" i="1"/>
  <c r="K508" i="1" s="1"/>
  <c r="I508" i="1"/>
  <c r="H508" i="1"/>
  <c r="J507" i="1"/>
  <c r="K507" i="1" s="1"/>
  <c r="I507" i="1"/>
  <c r="H507" i="1"/>
  <c r="J506" i="1"/>
  <c r="K506" i="1" s="1"/>
  <c r="I506" i="1"/>
  <c r="H506" i="1"/>
  <c r="K505" i="1"/>
  <c r="K504" i="1"/>
  <c r="J504" i="1"/>
  <c r="I504" i="1"/>
  <c r="H504" i="1"/>
  <c r="K503" i="1"/>
  <c r="K502" i="1"/>
  <c r="J502" i="1"/>
  <c r="I502" i="1"/>
  <c r="H502" i="1"/>
  <c r="K501" i="1"/>
  <c r="J501" i="1"/>
  <c r="I501" i="1"/>
  <c r="H501" i="1"/>
  <c r="H494" i="1" s="1"/>
  <c r="H493" i="1" s="1"/>
  <c r="H438" i="1" s="1"/>
  <c r="K500" i="1"/>
  <c r="J499" i="1"/>
  <c r="I499" i="1"/>
  <c r="K499" i="1" s="1"/>
  <c r="H499" i="1"/>
  <c r="J498" i="1"/>
  <c r="I498" i="1"/>
  <c r="I494" i="1" s="1"/>
  <c r="I493" i="1" s="1"/>
  <c r="H498" i="1"/>
  <c r="K497" i="1"/>
  <c r="J496" i="1"/>
  <c r="K496" i="1" s="1"/>
  <c r="I496" i="1"/>
  <c r="H496" i="1"/>
  <c r="J495" i="1"/>
  <c r="K495" i="1" s="1"/>
  <c r="I495" i="1"/>
  <c r="H495" i="1"/>
  <c r="J494" i="1"/>
  <c r="J493" i="1"/>
  <c r="K492" i="1"/>
  <c r="K491" i="1"/>
  <c r="J491" i="1"/>
  <c r="I491" i="1"/>
  <c r="H491" i="1"/>
  <c r="K490" i="1"/>
  <c r="J489" i="1"/>
  <c r="K489" i="1" s="1"/>
  <c r="J488" i="1"/>
  <c r="K488" i="1" s="1"/>
  <c r="I488" i="1"/>
  <c r="H488" i="1"/>
  <c r="J487" i="1"/>
  <c r="K487" i="1" s="1"/>
  <c r="I487" i="1"/>
  <c r="H487" i="1"/>
  <c r="J486" i="1"/>
  <c r="K486" i="1" s="1"/>
  <c r="I486" i="1"/>
  <c r="H486" i="1"/>
  <c r="J484" i="1"/>
  <c r="I484" i="1"/>
  <c r="I481" i="1" s="1"/>
  <c r="I480" i="1" s="1"/>
  <c r="I479" i="1" s="1"/>
  <c r="H484" i="1"/>
  <c r="K483" i="1"/>
  <c r="J482" i="1"/>
  <c r="J481" i="1" s="1"/>
  <c r="H481" i="1"/>
  <c r="H480" i="1"/>
  <c r="H479" i="1"/>
  <c r="K478" i="1"/>
  <c r="K477" i="1"/>
  <c r="J477" i="1"/>
  <c r="K476" i="1"/>
  <c r="J476" i="1"/>
  <c r="K475" i="1"/>
  <c r="J474" i="1"/>
  <c r="K474" i="1" s="1"/>
  <c r="I474" i="1"/>
  <c r="H474" i="1"/>
  <c r="J473" i="1"/>
  <c r="K473" i="1" s="1"/>
  <c r="I473" i="1"/>
  <c r="H473" i="1"/>
  <c r="J472" i="1"/>
  <c r="K472" i="1" s="1"/>
  <c r="I472" i="1"/>
  <c r="H472" i="1"/>
  <c r="J471" i="1"/>
  <c r="K471" i="1" s="1"/>
  <c r="I471" i="1"/>
  <c r="H471" i="1"/>
  <c r="K470" i="1"/>
  <c r="K469" i="1"/>
  <c r="J469" i="1"/>
  <c r="J468" i="1" s="1"/>
  <c r="K467" i="1"/>
  <c r="J466" i="1"/>
  <c r="K466" i="1" s="1"/>
  <c r="I466" i="1"/>
  <c r="H466" i="1"/>
  <c r="J465" i="1"/>
  <c r="K465" i="1" s="1"/>
  <c r="I465" i="1"/>
  <c r="H465" i="1"/>
  <c r="I464" i="1"/>
  <c r="H464" i="1"/>
  <c r="I463" i="1"/>
  <c r="H463" i="1"/>
  <c r="K462" i="1"/>
  <c r="J461" i="1"/>
  <c r="K461" i="1" s="1"/>
  <c r="K460" i="1"/>
  <c r="J460" i="1"/>
  <c r="K459" i="1"/>
  <c r="J458" i="1"/>
  <c r="J457" i="1" s="1"/>
  <c r="K456" i="1"/>
  <c r="K455" i="1"/>
  <c r="J455" i="1"/>
  <c r="I455" i="1"/>
  <c r="H455" i="1"/>
  <c r="K454" i="1"/>
  <c r="J454" i="1"/>
  <c r="I454" i="1"/>
  <c r="H454" i="1"/>
  <c r="I453" i="1"/>
  <c r="H453" i="1"/>
  <c r="I452" i="1"/>
  <c r="H452" i="1"/>
  <c r="K451" i="1"/>
  <c r="J450" i="1"/>
  <c r="K450" i="1" s="1"/>
  <c r="J449" i="1"/>
  <c r="K449" i="1" s="1"/>
  <c r="K448" i="1"/>
  <c r="J447" i="1"/>
  <c r="K447" i="1" s="1"/>
  <c r="I447" i="1"/>
  <c r="H447" i="1"/>
  <c r="J446" i="1"/>
  <c r="K446" i="1" s="1"/>
  <c r="I446" i="1"/>
  <c r="H446" i="1"/>
  <c r="I445" i="1"/>
  <c r="H445" i="1"/>
  <c r="I444" i="1"/>
  <c r="I438" i="1" s="1"/>
  <c r="H444" i="1"/>
  <c r="K443" i="1"/>
  <c r="J442" i="1"/>
  <c r="J441" i="1" s="1"/>
  <c r="K437" i="1"/>
  <c r="K436" i="1"/>
  <c r="J436" i="1"/>
  <c r="I436" i="1"/>
  <c r="H436" i="1"/>
  <c r="K435" i="1"/>
  <c r="J435" i="1"/>
  <c r="I435" i="1"/>
  <c r="H435" i="1"/>
  <c r="K434" i="1"/>
  <c r="J434" i="1"/>
  <c r="I434" i="1"/>
  <c r="H434" i="1"/>
  <c r="K433" i="1"/>
  <c r="J433" i="1"/>
  <c r="I433" i="1"/>
  <c r="H433" i="1"/>
  <c r="K432" i="1"/>
  <c r="J431" i="1"/>
  <c r="K431" i="1" s="1"/>
  <c r="I431" i="1"/>
  <c r="H431" i="1"/>
  <c r="J430" i="1"/>
  <c r="K430" i="1" s="1"/>
  <c r="I430" i="1"/>
  <c r="H430" i="1"/>
  <c r="J429" i="1"/>
  <c r="K429" i="1" s="1"/>
  <c r="I429" i="1"/>
  <c r="H429" i="1"/>
  <c r="J428" i="1"/>
  <c r="K428" i="1" s="1"/>
  <c r="I428" i="1"/>
  <c r="H428" i="1"/>
  <c r="K427" i="1"/>
  <c r="K426" i="1"/>
  <c r="K425" i="1"/>
  <c r="J424" i="1"/>
  <c r="J421" i="1" s="1"/>
  <c r="K423" i="1"/>
  <c r="J422" i="1"/>
  <c r="K422" i="1" s="1"/>
  <c r="I421" i="1"/>
  <c r="H421" i="1"/>
  <c r="I420" i="1"/>
  <c r="H420" i="1"/>
  <c r="I419" i="1"/>
  <c r="H419" i="1"/>
  <c r="I418" i="1"/>
  <c r="H418" i="1"/>
  <c r="K417" i="1"/>
  <c r="K416" i="1"/>
  <c r="J416" i="1"/>
  <c r="I416" i="1"/>
  <c r="H416" i="1"/>
  <c r="H413" i="1" s="1"/>
  <c r="H412" i="1" s="1"/>
  <c r="H411" i="1" s="1"/>
  <c r="H410" i="1" s="1"/>
  <c r="K415" i="1"/>
  <c r="J414" i="1"/>
  <c r="K414" i="1" s="1"/>
  <c r="I414" i="1"/>
  <c r="H414" i="1"/>
  <c r="J413" i="1"/>
  <c r="K413" i="1" s="1"/>
  <c r="I413" i="1"/>
  <c r="J412" i="1"/>
  <c r="K412" i="1" s="1"/>
  <c r="I412" i="1"/>
  <c r="J411" i="1"/>
  <c r="K411" i="1" s="1"/>
  <c r="I411" i="1"/>
  <c r="J410" i="1"/>
  <c r="K410" i="1" s="1"/>
  <c r="I410" i="1"/>
  <c r="K409" i="1"/>
  <c r="K408" i="1"/>
  <c r="K407" i="1"/>
  <c r="J407" i="1"/>
  <c r="I407" i="1"/>
  <c r="H407" i="1"/>
  <c r="K406" i="1"/>
  <c r="J406" i="1"/>
  <c r="I406" i="1"/>
  <c r="H406" i="1"/>
  <c r="K405" i="1"/>
  <c r="J405" i="1"/>
  <c r="I405" i="1"/>
  <c r="H405" i="1"/>
  <c r="K404" i="1"/>
  <c r="J404" i="1"/>
  <c r="I404" i="1"/>
  <c r="H404" i="1"/>
  <c r="K403" i="1"/>
  <c r="K402" i="1"/>
  <c r="J402" i="1"/>
  <c r="J401" i="1"/>
  <c r="J400" i="1" s="1"/>
  <c r="K398" i="1"/>
  <c r="K397" i="1"/>
  <c r="J396" i="1"/>
  <c r="J395" i="1" s="1"/>
  <c r="K392" i="1"/>
  <c r="K391" i="1"/>
  <c r="J391" i="1"/>
  <c r="I391" i="1"/>
  <c r="J390" i="1"/>
  <c r="K390" i="1" s="1"/>
  <c r="I390" i="1"/>
  <c r="I389" i="1"/>
  <c r="I388" i="1" s="1"/>
  <c r="I297" i="1" s="1"/>
  <c r="I296" i="1" s="1"/>
  <c r="I273" i="1" s="1"/>
  <c r="K387" i="1"/>
  <c r="K386" i="1"/>
  <c r="J386" i="1"/>
  <c r="K385" i="1"/>
  <c r="K384" i="1"/>
  <c r="J384" i="1"/>
  <c r="I384" i="1"/>
  <c r="H384" i="1"/>
  <c r="K383" i="1"/>
  <c r="K382" i="1"/>
  <c r="J382" i="1"/>
  <c r="J381" i="1"/>
  <c r="K381" i="1" s="1"/>
  <c r="I381" i="1"/>
  <c r="H381" i="1"/>
  <c r="J380" i="1"/>
  <c r="K380" i="1" s="1"/>
  <c r="I380" i="1"/>
  <c r="H380" i="1"/>
  <c r="J379" i="1"/>
  <c r="K379" i="1" s="1"/>
  <c r="I379" i="1"/>
  <c r="H379" i="1"/>
  <c r="K378" i="1"/>
  <c r="K377" i="1"/>
  <c r="J377" i="1"/>
  <c r="J376" i="1" s="1"/>
  <c r="K375" i="1"/>
  <c r="K374" i="1"/>
  <c r="J374" i="1"/>
  <c r="I374" i="1"/>
  <c r="H374" i="1"/>
  <c r="K373" i="1"/>
  <c r="J373" i="1"/>
  <c r="I373" i="1"/>
  <c r="H373" i="1"/>
  <c r="I372" i="1"/>
  <c r="H372" i="1"/>
  <c r="I371" i="1"/>
  <c r="H371" i="1"/>
  <c r="K370" i="1"/>
  <c r="K369" i="1"/>
  <c r="J369" i="1"/>
  <c r="K368" i="1"/>
  <c r="K367" i="1"/>
  <c r="J367" i="1"/>
  <c r="J366" i="1"/>
  <c r="J365" i="1" s="1"/>
  <c r="K363" i="1"/>
  <c r="K362" i="1"/>
  <c r="J361" i="1"/>
  <c r="J360" i="1" s="1"/>
  <c r="K357" i="1"/>
  <c r="K356" i="1"/>
  <c r="J356" i="1"/>
  <c r="I356" i="1"/>
  <c r="H356" i="1"/>
  <c r="K355" i="1"/>
  <c r="J355" i="1"/>
  <c r="I355" i="1"/>
  <c r="H355" i="1"/>
  <c r="K354" i="1"/>
  <c r="K353" i="1"/>
  <c r="J353" i="1"/>
  <c r="J352" i="1"/>
  <c r="K352" i="1" s="1"/>
  <c r="K351" i="1"/>
  <c r="J350" i="1"/>
  <c r="K350" i="1" s="1"/>
  <c r="K349" i="1"/>
  <c r="J349" i="1"/>
  <c r="K348" i="1"/>
  <c r="J347" i="1"/>
  <c r="K347" i="1" s="1"/>
  <c r="I347" i="1"/>
  <c r="H347" i="1"/>
  <c r="J346" i="1"/>
  <c r="J342" i="1" s="1"/>
  <c r="I346" i="1"/>
  <c r="I342" i="1" s="1"/>
  <c r="I341" i="1" s="1"/>
  <c r="H346" i="1"/>
  <c r="K345" i="1"/>
  <c r="K344" i="1"/>
  <c r="J344" i="1"/>
  <c r="I344" i="1"/>
  <c r="H344" i="1"/>
  <c r="K343" i="1"/>
  <c r="J343" i="1"/>
  <c r="I343" i="1"/>
  <c r="H343" i="1"/>
  <c r="H342" i="1"/>
  <c r="H341" i="1"/>
  <c r="K340" i="1"/>
  <c r="K339" i="1"/>
  <c r="J339" i="1"/>
  <c r="I339" i="1"/>
  <c r="H339" i="1"/>
  <c r="K338" i="1"/>
  <c r="J338" i="1"/>
  <c r="I338" i="1"/>
  <c r="H338" i="1"/>
  <c r="K337" i="1"/>
  <c r="K336" i="1"/>
  <c r="J335" i="1"/>
  <c r="K335" i="1" s="1"/>
  <c r="K334" i="1"/>
  <c r="K333" i="1"/>
  <c r="J332" i="1"/>
  <c r="J331" i="1" s="1"/>
  <c r="K331" i="1" s="1"/>
  <c r="K330" i="1"/>
  <c r="K329" i="1"/>
  <c r="K328" i="1"/>
  <c r="J328" i="1"/>
  <c r="J327" i="1"/>
  <c r="K327" i="1" s="1"/>
  <c r="K326" i="1"/>
  <c r="J325" i="1"/>
  <c r="K325" i="1" s="1"/>
  <c r="K324" i="1"/>
  <c r="J324" i="1"/>
  <c r="K323" i="1"/>
  <c r="J322" i="1"/>
  <c r="K322" i="1" s="1"/>
  <c r="I322" i="1"/>
  <c r="H322" i="1"/>
  <c r="J321" i="1"/>
  <c r="K321" i="1" s="1"/>
  <c r="I321" i="1"/>
  <c r="H321" i="1"/>
  <c r="K320" i="1"/>
  <c r="K319" i="1"/>
  <c r="K318" i="1"/>
  <c r="J318" i="1"/>
  <c r="J317" i="1"/>
  <c r="K317" i="1" s="1"/>
  <c r="K316" i="1"/>
  <c r="K315" i="1"/>
  <c r="J314" i="1"/>
  <c r="K314" i="1" s="1"/>
  <c r="I314" i="1"/>
  <c r="H314" i="1"/>
  <c r="J313" i="1"/>
  <c r="K313" i="1" s="1"/>
  <c r="I313" i="1"/>
  <c r="H313" i="1"/>
  <c r="K312" i="1"/>
  <c r="K311" i="1"/>
  <c r="K310" i="1"/>
  <c r="J310" i="1"/>
  <c r="I310" i="1"/>
  <c r="H310" i="1"/>
  <c r="K309" i="1"/>
  <c r="J309" i="1"/>
  <c r="I309" i="1"/>
  <c r="H309" i="1"/>
  <c r="K308" i="1"/>
  <c r="K307" i="1"/>
  <c r="J306" i="1"/>
  <c r="K306" i="1" s="1"/>
  <c r="I306" i="1"/>
  <c r="H306" i="1"/>
  <c r="J305" i="1"/>
  <c r="K305" i="1" s="1"/>
  <c r="I305" i="1"/>
  <c r="H305" i="1"/>
  <c r="K304" i="1"/>
  <c r="J303" i="1"/>
  <c r="K303" i="1" s="1"/>
  <c r="K301" i="1"/>
  <c r="K300" i="1"/>
  <c r="J299" i="1"/>
  <c r="K299" i="1" s="1"/>
  <c r="J298" i="1"/>
  <c r="K298" i="1" s="1"/>
  <c r="H297" i="1"/>
  <c r="H296" i="1"/>
  <c r="K295" i="1"/>
  <c r="K294" i="1"/>
  <c r="J293" i="1"/>
  <c r="K293" i="1" s="1"/>
  <c r="K291" i="1"/>
  <c r="K290" i="1"/>
  <c r="J289" i="1"/>
  <c r="K289" i="1" s="1"/>
  <c r="I289" i="1"/>
  <c r="H289" i="1"/>
  <c r="J288" i="1"/>
  <c r="K288" i="1" s="1"/>
  <c r="I288" i="1"/>
  <c r="H288" i="1"/>
  <c r="H280" i="1" s="1"/>
  <c r="H279" i="1" s="1"/>
  <c r="H273" i="1" s="1"/>
  <c r="K287" i="1"/>
  <c r="J286" i="1"/>
  <c r="J285" i="1" s="1"/>
  <c r="K285" i="1" s="1"/>
  <c r="K284" i="1"/>
  <c r="K283" i="1"/>
  <c r="K282" i="1"/>
  <c r="J282" i="1"/>
  <c r="J281" i="1"/>
  <c r="I280" i="1"/>
  <c r="I279" i="1"/>
  <c r="K278" i="1"/>
  <c r="K277" i="1"/>
  <c r="J276" i="1"/>
  <c r="J275" i="1" s="1"/>
  <c r="K272" i="1"/>
  <c r="J271" i="1"/>
  <c r="K271" i="1" s="1"/>
  <c r="I271" i="1"/>
  <c r="H271" i="1"/>
  <c r="J270" i="1"/>
  <c r="I270" i="1"/>
  <c r="K270" i="1" s="1"/>
  <c r="H270" i="1"/>
  <c r="J269" i="1"/>
  <c r="I269" i="1"/>
  <c r="K269" i="1" s="1"/>
  <c r="H269" i="1"/>
  <c r="J268" i="1"/>
  <c r="I268" i="1"/>
  <c r="K268" i="1" s="1"/>
  <c r="H268" i="1"/>
  <c r="K267" i="1"/>
  <c r="K266" i="1"/>
  <c r="J265" i="1"/>
  <c r="K265" i="1" s="1"/>
  <c r="K261" i="1"/>
  <c r="K260" i="1"/>
  <c r="J260" i="1"/>
  <c r="J259" i="1" s="1"/>
  <c r="K256" i="1"/>
  <c r="J255" i="1"/>
  <c r="K255" i="1" s="1"/>
  <c r="I255" i="1"/>
  <c r="H255" i="1"/>
  <c r="K254" i="1"/>
  <c r="J253" i="1"/>
  <c r="K253" i="1" s="1"/>
  <c r="I253" i="1"/>
  <c r="H253" i="1"/>
  <c r="J252" i="1"/>
  <c r="K252" i="1" s="1"/>
  <c r="I252" i="1"/>
  <c r="H252" i="1"/>
  <c r="J251" i="1"/>
  <c r="K251" i="1" s="1"/>
  <c r="I251" i="1"/>
  <c r="H251" i="1"/>
  <c r="J250" i="1"/>
  <c r="K250" i="1" s="1"/>
  <c r="I250" i="1"/>
  <c r="H250" i="1"/>
  <c r="K249" i="1"/>
  <c r="K248" i="1"/>
  <c r="K247" i="1"/>
  <c r="K246" i="1"/>
  <c r="K245" i="1"/>
  <c r="K244" i="1"/>
  <c r="J243" i="1"/>
  <c r="K243" i="1" s="1"/>
  <c r="J242" i="1"/>
  <c r="K242" i="1" s="1"/>
  <c r="K239" i="1"/>
  <c r="K238" i="1"/>
  <c r="J238" i="1"/>
  <c r="K237" i="1"/>
  <c r="J237" i="1"/>
  <c r="J236" i="1" s="1"/>
  <c r="K234" i="1"/>
  <c r="J233" i="1"/>
  <c r="K233" i="1" s="1"/>
  <c r="I233" i="1"/>
  <c r="H233" i="1"/>
  <c r="J232" i="1"/>
  <c r="K232" i="1" s="1"/>
  <c r="I232" i="1"/>
  <c r="H232" i="1"/>
  <c r="H228" i="1" s="1"/>
  <c r="H227" i="1" s="1"/>
  <c r="H226" i="1" s="1"/>
  <c r="K231" i="1"/>
  <c r="K230" i="1"/>
  <c r="J230" i="1"/>
  <c r="I230" i="1"/>
  <c r="H230" i="1"/>
  <c r="K229" i="1"/>
  <c r="J229" i="1"/>
  <c r="I229" i="1"/>
  <c r="H229" i="1"/>
  <c r="I228" i="1"/>
  <c r="I227" i="1"/>
  <c r="I226" i="1"/>
  <c r="K225" i="1"/>
  <c r="J224" i="1"/>
  <c r="K224" i="1" s="1"/>
  <c r="I224" i="1"/>
  <c r="H224" i="1"/>
  <c r="J223" i="1"/>
  <c r="K223" i="1" s="1"/>
  <c r="I223" i="1"/>
  <c r="H223" i="1"/>
  <c r="K222" i="1"/>
  <c r="J221" i="1"/>
  <c r="I221" i="1"/>
  <c r="K221" i="1" s="1"/>
  <c r="H221" i="1"/>
  <c r="J220" i="1"/>
  <c r="I220" i="1"/>
  <c r="I216" i="1" s="1"/>
  <c r="I215" i="1" s="1"/>
  <c r="H220" i="1"/>
  <c r="K219" i="1"/>
  <c r="J218" i="1"/>
  <c r="K218" i="1" s="1"/>
  <c r="I218" i="1"/>
  <c r="H218" i="1"/>
  <c r="J217" i="1"/>
  <c r="K217" i="1" s="1"/>
  <c r="I217" i="1"/>
  <c r="H217" i="1"/>
  <c r="J216" i="1"/>
  <c r="K216" i="1" s="1"/>
  <c r="H216" i="1"/>
  <c r="J215" i="1"/>
  <c r="K215" i="1" s="1"/>
  <c r="H215" i="1"/>
  <c r="K214" i="1"/>
  <c r="K213" i="1"/>
  <c r="J213" i="1"/>
  <c r="J212" i="1" s="1"/>
  <c r="K209" i="1"/>
  <c r="J208" i="1"/>
  <c r="K208" i="1" s="1"/>
  <c r="J207" i="1"/>
  <c r="K207" i="1" s="1"/>
  <c r="K204" i="1"/>
  <c r="J203" i="1"/>
  <c r="I203" i="1"/>
  <c r="K203" i="1" s="1"/>
  <c r="H203" i="1"/>
  <c r="J202" i="1"/>
  <c r="I202" i="1"/>
  <c r="K202" i="1" s="1"/>
  <c r="H202" i="1"/>
  <c r="K201" i="1"/>
  <c r="J200" i="1"/>
  <c r="K200" i="1" s="1"/>
  <c r="I200" i="1"/>
  <c r="H200" i="1"/>
  <c r="J199" i="1"/>
  <c r="K199" i="1" s="1"/>
  <c r="I199" i="1"/>
  <c r="H199" i="1"/>
  <c r="K198" i="1"/>
  <c r="K197" i="1"/>
  <c r="J197" i="1"/>
  <c r="I197" i="1"/>
  <c r="H197" i="1"/>
  <c r="K196" i="1"/>
  <c r="J196" i="1"/>
  <c r="I196" i="1"/>
  <c r="H196" i="1"/>
  <c r="K195" i="1"/>
  <c r="J194" i="1"/>
  <c r="K194" i="1" s="1"/>
  <c r="I194" i="1"/>
  <c r="H194" i="1"/>
  <c r="J193" i="1"/>
  <c r="K193" i="1" s="1"/>
  <c r="I193" i="1"/>
  <c r="H193" i="1"/>
  <c r="K192" i="1"/>
  <c r="J191" i="1"/>
  <c r="I191" i="1"/>
  <c r="K191" i="1" s="1"/>
  <c r="H191" i="1"/>
  <c r="J190" i="1"/>
  <c r="I190" i="1"/>
  <c r="K190" i="1" s="1"/>
  <c r="H190" i="1"/>
  <c r="K189" i="1"/>
  <c r="J188" i="1"/>
  <c r="K188" i="1" s="1"/>
  <c r="I188" i="1"/>
  <c r="H188" i="1"/>
  <c r="J187" i="1"/>
  <c r="K187" i="1" s="1"/>
  <c r="I187" i="1"/>
  <c r="H187" i="1"/>
  <c r="K186" i="1"/>
  <c r="K185" i="1"/>
  <c r="J185" i="1"/>
  <c r="I185" i="1"/>
  <c r="H185" i="1"/>
  <c r="K184" i="1"/>
  <c r="J184" i="1"/>
  <c r="I184" i="1"/>
  <c r="I180" i="1" s="1"/>
  <c r="I179" i="1" s="1"/>
  <c r="H184" i="1"/>
  <c r="K183" i="1"/>
  <c r="J182" i="1"/>
  <c r="K182" i="1" s="1"/>
  <c r="I182" i="1"/>
  <c r="H182" i="1"/>
  <c r="J181" i="1"/>
  <c r="K181" i="1" s="1"/>
  <c r="I181" i="1"/>
  <c r="H181" i="1"/>
  <c r="J180" i="1"/>
  <c r="H180" i="1"/>
  <c r="J179" i="1"/>
  <c r="H179" i="1"/>
  <c r="K178" i="1"/>
  <c r="J177" i="1"/>
  <c r="I177" i="1"/>
  <c r="K177" i="1" s="1"/>
  <c r="H177" i="1"/>
  <c r="J176" i="1"/>
  <c r="I176" i="1"/>
  <c r="K176" i="1" s="1"/>
  <c r="H176" i="1"/>
  <c r="J175" i="1"/>
  <c r="I175" i="1"/>
  <c r="K175" i="1" s="1"/>
  <c r="H175" i="1"/>
  <c r="J174" i="1"/>
  <c r="I174" i="1"/>
  <c r="K174" i="1" s="1"/>
  <c r="H174" i="1"/>
  <c r="K173" i="1"/>
  <c r="J172" i="1"/>
  <c r="K172" i="1" s="1"/>
  <c r="K168" i="1"/>
  <c r="K167" i="1"/>
  <c r="J167" i="1"/>
  <c r="J166" i="1" s="1"/>
  <c r="K165" i="1"/>
  <c r="J164" i="1"/>
  <c r="K164" i="1" s="1"/>
  <c r="I164" i="1"/>
  <c r="H164" i="1"/>
  <c r="J163" i="1"/>
  <c r="K163" i="1" s="1"/>
  <c r="I163" i="1"/>
  <c r="H163" i="1"/>
  <c r="I162" i="1"/>
  <c r="H162" i="1"/>
  <c r="I161" i="1"/>
  <c r="H161" i="1"/>
  <c r="K160" i="1"/>
  <c r="K159" i="1"/>
  <c r="J159" i="1"/>
  <c r="K158" i="1"/>
  <c r="J158" i="1"/>
  <c r="K157" i="1"/>
  <c r="K156" i="1"/>
  <c r="K155" i="1"/>
  <c r="K154" i="1"/>
  <c r="K153" i="1"/>
  <c r="J153" i="1"/>
  <c r="K152" i="1"/>
  <c r="J151" i="1"/>
  <c r="K151" i="1" s="1"/>
  <c r="J150" i="1"/>
  <c r="K150" i="1" s="1"/>
  <c r="K147" i="1"/>
  <c r="J146" i="1"/>
  <c r="I146" i="1"/>
  <c r="K146" i="1" s="1"/>
  <c r="H146" i="1"/>
  <c r="J145" i="1"/>
  <c r="I145" i="1"/>
  <c r="I141" i="1" s="1"/>
  <c r="I140" i="1" s="1"/>
  <c r="H145" i="1"/>
  <c r="K144" i="1"/>
  <c r="J143" i="1"/>
  <c r="K143" i="1" s="1"/>
  <c r="I143" i="1"/>
  <c r="H143" i="1"/>
  <c r="J142" i="1"/>
  <c r="K142" i="1" s="1"/>
  <c r="I142" i="1"/>
  <c r="H142" i="1"/>
  <c r="J141" i="1"/>
  <c r="H141" i="1"/>
  <c r="J140" i="1"/>
  <c r="K140" i="1" s="1"/>
  <c r="H140" i="1"/>
  <c r="K139" i="1"/>
  <c r="K138" i="1"/>
  <c r="J138" i="1"/>
  <c r="I138" i="1"/>
  <c r="H138" i="1"/>
  <c r="K137" i="1"/>
  <c r="J137" i="1"/>
  <c r="I137" i="1"/>
  <c r="H137" i="1"/>
  <c r="K136" i="1"/>
  <c r="J135" i="1"/>
  <c r="K135" i="1" s="1"/>
  <c r="K134" i="1"/>
  <c r="K133" i="1"/>
  <c r="J133" i="1"/>
  <c r="J132" i="1" s="1"/>
  <c r="I131" i="1"/>
  <c r="H131" i="1"/>
  <c r="I130" i="1"/>
  <c r="H130" i="1"/>
  <c r="K129" i="1"/>
  <c r="J128" i="1"/>
  <c r="K128" i="1" s="1"/>
  <c r="J127" i="1"/>
  <c r="K127" i="1" s="1"/>
  <c r="K124" i="1"/>
  <c r="J123" i="1"/>
  <c r="I123" i="1"/>
  <c r="I120" i="1" s="1"/>
  <c r="I119" i="1" s="1"/>
  <c r="I118" i="1" s="1"/>
  <c r="H123" i="1"/>
  <c r="K122" i="1"/>
  <c r="J121" i="1"/>
  <c r="K121" i="1" s="1"/>
  <c r="H120" i="1"/>
  <c r="H119" i="1"/>
  <c r="H118" i="1"/>
  <c r="K117" i="1"/>
  <c r="J116" i="1"/>
  <c r="I116" i="1"/>
  <c r="K116" i="1" s="1"/>
  <c r="H116" i="1"/>
  <c r="J115" i="1"/>
  <c r="I115" i="1"/>
  <c r="K115" i="1" s="1"/>
  <c r="H115" i="1"/>
  <c r="J114" i="1"/>
  <c r="I114" i="1"/>
  <c r="K114" i="1" s="1"/>
  <c r="H114" i="1"/>
  <c r="J113" i="1"/>
  <c r="I113" i="1"/>
  <c r="K113" i="1" s="1"/>
  <c r="H113" i="1"/>
  <c r="K112" i="1"/>
  <c r="J111" i="1"/>
  <c r="K111" i="1" s="1"/>
  <c r="I111" i="1"/>
  <c r="H111" i="1"/>
  <c r="J110" i="1"/>
  <c r="K110" i="1" s="1"/>
  <c r="I110" i="1"/>
  <c r="H110" i="1"/>
  <c r="H106" i="1" s="1"/>
  <c r="H105" i="1" s="1"/>
  <c r="K109" i="1"/>
  <c r="K108" i="1"/>
  <c r="J108" i="1"/>
  <c r="J107" i="1" s="1"/>
  <c r="I106" i="1"/>
  <c r="I105" i="1"/>
  <c r="K104" i="1"/>
  <c r="J103" i="1"/>
  <c r="K103" i="1" s="1"/>
  <c r="I103" i="1"/>
  <c r="H103" i="1"/>
  <c r="J102" i="1"/>
  <c r="J98" i="1" s="1"/>
  <c r="I102" i="1"/>
  <c r="H102" i="1"/>
  <c r="H98" i="1" s="1"/>
  <c r="H97" i="1" s="1"/>
  <c r="H91" i="1" s="1"/>
  <c r="K101" i="1"/>
  <c r="J100" i="1"/>
  <c r="I100" i="1"/>
  <c r="K100" i="1" s="1"/>
  <c r="H100" i="1"/>
  <c r="J99" i="1"/>
  <c r="I99" i="1"/>
  <c r="K99" i="1" s="1"/>
  <c r="H99" i="1"/>
  <c r="I98" i="1"/>
  <c r="I97" i="1"/>
  <c r="I91" i="1" s="1"/>
  <c r="K96" i="1"/>
  <c r="J95" i="1"/>
  <c r="K95" i="1" s="1"/>
  <c r="I93" i="1"/>
  <c r="H93" i="1"/>
  <c r="I92" i="1"/>
  <c r="H92" i="1"/>
  <c r="K90" i="1"/>
  <c r="K89" i="1"/>
  <c r="J89" i="1"/>
  <c r="J88" i="1" s="1"/>
  <c r="K85" i="1"/>
  <c r="J84" i="1"/>
  <c r="J81" i="1" s="1"/>
  <c r="K83" i="1"/>
  <c r="K82" i="1"/>
  <c r="J82" i="1"/>
  <c r="K78" i="1"/>
  <c r="J77" i="1"/>
  <c r="K77" i="1" s="1"/>
  <c r="J76" i="1"/>
  <c r="K76" i="1" s="1"/>
  <c r="K73" i="1"/>
  <c r="J72" i="1"/>
  <c r="I72" i="1"/>
  <c r="K72" i="1" s="1"/>
  <c r="H72" i="1"/>
  <c r="J71" i="1"/>
  <c r="I71" i="1"/>
  <c r="K71" i="1" s="1"/>
  <c r="H71" i="1"/>
  <c r="J70" i="1"/>
  <c r="I70" i="1"/>
  <c r="K70" i="1" s="1"/>
  <c r="H70" i="1"/>
  <c r="J69" i="1"/>
  <c r="I69" i="1"/>
  <c r="K69" i="1" s="1"/>
  <c r="H69" i="1"/>
  <c r="K68" i="1"/>
  <c r="J67" i="1"/>
  <c r="K67" i="1" s="1"/>
  <c r="K66" i="1"/>
  <c r="J65" i="1"/>
  <c r="I65" i="1"/>
  <c r="I62" i="1" s="1"/>
  <c r="I61" i="1" s="1"/>
  <c r="I60" i="1" s="1"/>
  <c r="I6" i="1" s="1"/>
  <c r="H65" i="1"/>
  <c r="K64" i="1"/>
  <c r="J63" i="1"/>
  <c r="K63" i="1" s="1"/>
  <c r="H62" i="1"/>
  <c r="H61" i="1"/>
  <c r="H60" i="1"/>
  <c r="K59" i="1"/>
  <c r="K58" i="1"/>
  <c r="J58" i="1"/>
  <c r="K57" i="1"/>
  <c r="J57" i="1"/>
  <c r="K56" i="1"/>
  <c r="K55" i="1"/>
  <c r="K54" i="1"/>
  <c r="J54" i="1"/>
  <c r="I54" i="1"/>
  <c r="H54" i="1"/>
  <c r="K53" i="1"/>
  <c r="J53" i="1"/>
  <c r="I53" i="1"/>
  <c r="H53" i="1"/>
  <c r="K52" i="1"/>
  <c r="J52" i="1"/>
  <c r="I52" i="1"/>
  <c r="H52" i="1"/>
  <c r="K51" i="1"/>
  <c r="J51" i="1"/>
  <c r="I51" i="1"/>
  <c r="H51" i="1"/>
  <c r="K50" i="1"/>
  <c r="J49" i="1"/>
  <c r="K49" i="1" s="1"/>
  <c r="K48" i="1"/>
  <c r="K47" i="1"/>
  <c r="J47" i="1"/>
  <c r="I47" i="1"/>
  <c r="H47" i="1"/>
  <c r="I46" i="1"/>
  <c r="H46" i="1"/>
  <c r="I45" i="1"/>
  <c r="H45" i="1"/>
  <c r="I44" i="1"/>
  <c r="H44" i="1"/>
  <c r="K43" i="1"/>
  <c r="J42" i="1"/>
  <c r="K42" i="1" s="1"/>
  <c r="J41" i="1"/>
  <c r="K41" i="1" s="1"/>
  <c r="K38" i="1"/>
  <c r="K37" i="1"/>
  <c r="J37" i="1"/>
  <c r="K36" i="1"/>
  <c r="J36" i="1"/>
  <c r="K35" i="1"/>
  <c r="J34" i="1"/>
  <c r="K34" i="1" s="1"/>
  <c r="K33" i="1"/>
  <c r="K32" i="1"/>
  <c r="J32" i="1"/>
  <c r="K30" i="1"/>
  <c r="J29" i="1"/>
  <c r="K29" i="1" s="1"/>
  <c r="K28" i="1"/>
  <c r="K27" i="1"/>
  <c r="J27" i="1"/>
  <c r="K23" i="1"/>
  <c r="J22" i="1"/>
  <c r="K22" i="1" s="1"/>
  <c r="K18" i="1"/>
  <c r="K17" i="1"/>
  <c r="J17" i="1"/>
  <c r="K16" i="1"/>
  <c r="J15" i="1"/>
  <c r="K15" i="1" s="1"/>
  <c r="K14" i="1"/>
  <c r="K13" i="1"/>
  <c r="J13" i="1"/>
  <c r="K11" i="1"/>
  <c r="J10" i="1"/>
  <c r="K10" i="1" s="1"/>
  <c r="I8" i="1"/>
  <c r="H8" i="1"/>
  <c r="H6" i="1"/>
  <c r="J87" i="1" l="1"/>
  <c r="K88" i="1"/>
  <c r="J97" i="1"/>
  <c r="K98" i="1"/>
  <c r="K180" i="1"/>
  <c r="J211" i="1"/>
  <c r="K212" i="1"/>
  <c r="J131" i="1"/>
  <c r="K132" i="1"/>
  <c r="K179" i="1"/>
  <c r="I5" i="1"/>
  <c r="I557" i="1" s="1"/>
  <c r="J80" i="1"/>
  <c r="K81" i="1"/>
  <c r="H5" i="1"/>
  <c r="H557" i="1" s="1"/>
  <c r="J106" i="1"/>
  <c r="K107" i="1"/>
  <c r="K141" i="1"/>
  <c r="K166" i="1"/>
  <c r="J162" i="1"/>
  <c r="J235" i="1"/>
  <c r="K235" i="1" s="1"/>
  <c r="K236" i="1"/>
  <c r="J21" i="1"/>
  <c r="J40" i="1"/>
  <c r="J62" i="1"/>
  <c r="K65" i="1"/>
  <c r="J75" i="1"/>
  <c r="J94" i="1"/>
  <c r="J120" i="1"/>
  <c r="K123" i="1"/>
  <c r="J126" i="1"/>
  <c r="K145" i="1"/>
  <c r="J149" i="1"/>
  <c r="J171" i="1"/>
  <c r="J206" i="1"/>
  <c r="K220" i="1"/>
  <c r="J241" i="1"/>
  <c r="J274" i="1"/>
  <c r="K275" i="1"/>
  <c r="J359" i="1"/>
  <c r="K360" i="1"/>
  <c r="J399" i="1"/>
  <c r="K399" i="1" s="1"/>
  <c r="K400" i="1"/>
  <c r="K457" i="1"/>
  <c r="J453" i="1"/>
  <c r="J520" i="1"/>
  <c r="K521" i="1"/>
  <c r="J535" i="1"/>
  <c r="K536" i="1"/>
  <c r="J9" i="1"/>
  <c r="J12" i="1"/>
  <c r="K12" i="1" s="1"/>
  <c r="J26" i="1"/>
  <c r="J31" i="1"/>
  <c r="K31" i="1" s="1"/>
  <c r="J46" i="1"/>
  <c r="K84" i="1"/>
  <c r="K102" i="1"/>
  <c r="J228" i="1"/>
  <c r="J258" i="1"/>
  <c r="K259" i="1"/>
  <c r="J394" i="1"/>
  <c r="K395" i="1"/>
  <c r="K421" i="1"/>
  <c r="J420" i="1"/>
  <c r="K468" i="1"/>
  <c r="J464" i="1"/>
  <c r="K481" i="1"/>
  <c r="J480" i="1"/>
  <c r="K342" i="1"/>
  <c r="J341" i="1"/>
  <c r="K341" i="1" s="1"/>
  <c r="K493" i="1"/>
  <c r="K545" i="1"/>
  <c r="J544" i="1"/>
  <c r="K544" i="1" s="1"/>
  <c r="J364" i="1"/>
  <c r="K364" i="1" s="1"/>
  <c r="K365" i="1"/>
  <c r="K376" i="1"/>
  <c r="J372" i="1"/>
  <c r="K441" i="1"/>
  <c r="J440" i="1"/>
  <c r="K494" i="1"/>
  <c r="J264" i="1"/>
  <c r="K276" i="1"/>
  <c r="K281" i="1"/>
  <c r="K286" i="1"/>
  <c r="J292" i="1"/>
  <c r="K292" i="1" s="1"/>
  <c r="J302" i="1"/>
  <c r="K302" i="1" s="1"/>
  <c r="K332" i="1"/>
  <c r="K346" i="1"/>
  <c r="K361" i="1"/>
  <c r="K366" i="1"/>
  <c r="J389" i="1"/>
  <c r="K396" i="1"/>
  <c r="K401" i="1"/>
  <c r="K424" i="1"/>
  <c r="K442" i="1"/>
  <c r="J445" i="1"/>
  <c r="K458" i="1"/>
  <c r="K482" i="1"/>
  <c r="J512" i="1"/>
  <c r="K539" i="1"/>
  <c r="K546" i="1"/>
  <c r="K498" i="1"/>
  <c r="K445" i="1" l="1"/>
  <c r="J444" i="1"/>
  <c r="K444" i="1" s="1"/>
  <c r="J263" i="1"/>
  <c r="K264" i="1"/>
  <c r="K372" i="1"/>
  <c r="J371" i="1"/>
  <c r="K371" i="1" s="1"/>
  <c r="J393" i="1"/>
  <c r="K393" i="1" s="1"/>
  <c r="K394" i="1"/>
  <c r="K228" i="1"/>
  <c r="J227" i="1"/>
  <c r="J452" i="1"/>
  <c r="K452" i="1" s="1"/>
  <c r="K453" i="1"/>
  <c r="J240" i="1"/>
  <c r="K240" i="1" s="1"/>
  <c r="K241" i="1"/>
  <c r="J148" i="1"/>
  <c r="K148" i="1" s="1"/>
  <c r="K149" i="1"/>
  <c r="K120" i="1"/>
  <c r="J119" i="1"/>
  <c r="K62" i="1"/>
  <c r="J61" i="1"/>
  <c r="J79" i="1"/>
  <c r="K79" i="1" s="1"/>
  <c r="K80" i="1"/>
  <c r="K131" i="1"/>
  <c r="J130" i="1"/>
  <c r="K130" i="1" s="1"/>
  <c r="K512" i="1"/>
  <c r="J511" i="1"/>
  <c r="K511" i="1" s="1"/>
  <c r="K389" i="1"/>
  <c r="J388" i="1"/>
  <c r="K388" i="1" s="1"/>
  <c r="K480" i="1"/>
  <c r="J479" i="1"/>
  <c r="K479" i="1" s="1"/>
  <c r="K420" i="1"/>
  <c r="J419" i="1"/>
  <c r="J280" i="1"/>
  <c r="J25" i="1"/>
  <c r="K26" i="1"/>
  <c r="K535" i="1"/>
  <c r="J524" i="1"/>
  <c r="K524" i="1" s="1"/>
  <c r="J358" i="1"/>
  <c r="K358" i="1" s="1"/>
  <c r="K359" i="1"/>
  <c r="J93" i="1"/>
  <c r="K94" i="1"/>
  <c r="J39" i="1"/>
  <c r="K39" i="1" s="1"/>
  <c r="K40" i="1"/>
  <c r="K162" i="1"/>
  <c r="J161" i="1"/>
  <c r="K161" i="1" s="1"/>
  <c r="K106" i="1"/>
  <c r="J105" i="1"/>
  <c r="K105" i="1" s="1"/>
  <c r="K97" i="1"/>
  <c r="J439" i="1"/>
  <c r="K440" i="1"/>
  <c r="J205" i="1"/>
  <c r="K205" i="1" s="1"/>
  <c r="K206" i="1"/>
  <c r="J125" i="1"/>
  <c r="K125" i="1" s="1"/>
  <c r="K126" i="1"/>
  <c r="J74" i="1"/>
  <c r="K74" i="1" s="1"/>
  <c r="K75" i="1"/>
  <c r="J20" i="1"/>
  <c r="K21" i="1"/>
  <c r="J210" i="1"/>
  <c r="K210" i="1" s="1"/>
  <c r="K211" i="1"/>
  <c r="J297" i="1"/>
  <c r="K464" i="1"/>
  <c r="J463" i="1"/>
  <c r="K463" i="1" s="1"/>
  <c r="J257" i="1"/>
  <c r="K257" i="1" s="1"/>
  <c r="K258" i="1"/>
  <c r="K46" i="1"/>
  <c r="J45" i="1"/>
  <c r="J8" i="1"/>
  <c r="K9" i="1"/>
  <c r="J519" i="1"/>
  <c r="K519" i="1" s="1"/>
  <c r="K520" i="1"/>
  <c r="K274" i="1"/>
  <c r="J170" i="1"/>
  <c r="K171" i="1"/>
  <c r="J86" i="1"/>
  <c r="K86" i="1" s="1"/>
  <c r="K87" i="1"/>
  <c r="K45" i="1" l="1"/>
  <c r="J44" i="1"/>
  <c r="K44" i="1" s="1"/>
  <c r="K93" i="1"/>
  <c r="J92" i="1"/>
  <c r="K92" i="1" s="1"/>
  <c r="K419" i="1"/>
  <c r="J418" i="1"/>
  <c r="K418" i="1" s="1"/>
  <c r="K61" i="1"/>
  <c r="J60" i="1"/>
  <c r="K60" i="1" s="1"/>
  <c r="K170" i="1"/>
  <c r="J169" i="1"/>
  <c r="K169" i="1" s="1"/>
  <c r="K263" i="1"/>
  <c r="J262" i="1"/>
  <c r="K262" i="1" s="1"/>
  <c r="K8" i="1"/>
  <c r="J7" i="1"/>
  <c r="K297" i="1"/>
  <c r="J296" i="1"/>
  <c r="K296" i="1" s="1"/>
  <c r="K20" i="1"/>
  <c r="J19" i="1"/>
  <c r="K19" i="1" s="1"/>
  <c r="K439" i="1"/>
  <c r="J438" i="1"/>
  <c r="K438" i="1" s="1"/>
  <c r="J24" i="1"/>
  <c r="K24" i="1" s="1"/>
  <c r="K25" i="1"/>
  <c r="K119" i="1"/>
  <c r="J118" i="1"/>
  <c r="K118" i="1" s="1"/>
  <c r="K227" i="1"/>
  <c r="J226" i="1"/>
  <c r="K226" i="1" s="1"/>
  <c r="K280" i="1"/>
  <c r="J279" i="1"/>
  <c r="K279" i="1" l="1"/>
  <c r="J273" i="1"/>
  <c r="K273" i="1" s="1"/>
  <c r="K7" i="1"/>
  <c r="J6" i="1"/>
  <c r="J91" i="1"/>
  <c r="K91" i="1" s="1"/>
  <c r="K6" i="1" l="1"/>
  <c r="J5" i="1"/>
  <c r="J557" i="1" l="1"/>
  <c r="K557" i="1" s="1"/>
  <c r="K5" i="1"/>
</calcChain>
</file>

<file path=xl/sharedStrings.xml><?xml version="1.0" encoding="utf-8"?>
<sst xmlns="http://schemas.openxmlformats.org/spreadsheetml/2006/main" count="3588" uniqueCount="356">
  <si>
    <t/>
  </si>
  <si>
    <t>рублей</t>
  </si>
  <si>
    <t>Наименование</t>
  </si>
  <si>
    <t>МП</t>
  </si>
  <si>
    <t>ППМП</t>
  </si>
  <si>
    <t>ОМ</t>
  </si>
  <si>
    <t>ГРБС</t>
  </si>
  <si>
    <t>НР</t>
  </si>
  <si>
    <t>ВР</t>
  </si>
  <si>
    <t>1</t>
  </si>
  <si>
    <t>2</t>
  </si>
  <si>
    <t>3</t>
  </si>
  <si>
    <t>4</t>
  </si>
  <si>
    <t>5</t>
  </si>
  <si>
    <t>6</t>
  </si>
  <si>
    <t>7</t>
  </si>
  <si>
    <t>8</t>
  </si>
  <si>
    <t>0</t>
  </si>
  <si>
    <t>00</t>
  </si>
  <si>
    <t>902</t>
  </si>
  <si>
    <t>Руководство и управление в сфере установленных функций органов государственной власти</t>
  </si>
  <si>
    <t>80040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</si>
  <si>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</si>
  <si>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</si>
  <si>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</si>
  <si>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</si>
  <si>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</si>
  <si>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</si>
  <si>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</si>
  <si>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</si>
  <si>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Обеспечение деятельности руководителя контрольно-счетного органа муниципального образования и его заместителей</t>
  </si>
  <si>
    <t>80050</t>
  </si>
  <si>
    <t>904</t>
  </si>
  <si>
    <t>Иные бюджетные ассигнования</t>
  </si>
  <si>
    <t>800</t>
  </si>
  <si>
    <t>Резервные средства</t>
  </si>
  <si>
    <t>870</t>
  </si>
  <si>
    <t>Резервный фонд местной администрации</t>
  </si>
  <si>
    <t>83030</t>
  </si>
  <si>
    <t>906</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</si>
  <si>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</si>
  <si>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14210</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</si>
  <si>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</si>
  <si>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</si>
  <si>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</si>
  <si>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</si>
  <si>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Парки</t>
  </si>
  <si>
    <t>80500</t>
  </si>
  <si>
    <t>Библиотеки</t>
  </si>
  <si>
    <t>80450</t>
  </si>
  <si>
    <t>Музеи и постоянные выставки</t>
  </si>
  <si>
    <t>80460</t>
  </si>
  <si>
    <t>Дворцы и дома культуры, клубы, выставочные залы</t>
  </si>
  <si>
    <t>80480</t>
  </si>
  <si>
    <t>Руководство и управление в сфере установленных функций органов местного самоуправления</t>
  </si>
  <si>
    <t>Учреждения, обеспечивающие деятельность органов местного самоуправления и муниципальных учреждений</t>
  </si>
  <si>
    <t>80720</t>
  </si>
  <si>
    <t>Спортивно-оздоровительные комплексы и центры</t>
  </si>
  <si>
    <t>80600</t>
  </si>
  <si>
    <t>Субсидии автономным учреждениям</t>
  </si>
  <si>
    <t>620</t>
  </si>
  <si>
    <t>Государственная поддержка отрасли культуры</t>
  </si>
  <si>
    <t>907</t>
  </si>
  <si>
    <t>Обеспечение деятельности главы муниципального образования</t>
  </si>
  <si>
    <t>80010</t>
  </si>
  <si>
    <t>01</t>
  </si>
  <si>
    <t>901</t>
  </si>
  <si>
    <t>Многофункциональные центры предоставления государственных и муниципальных услуг</t>
  </si>
  <si>
    <t>80710</t>
  </si>
  <si>
    <t>Эксплуатация и содержание имущества,находяшегося в муниципальной собственности,арендованного имущества</t>
  </si>
  <si>
    <t>80930</t>
  </si>
  <si>
    <t>Уплата налогов, сборов и иных платежей</t>
  </si>
  <si>
    <t>850</t>
  </si>
  <si>
    <t>Расходы на выплаты персоналу казенных учреждений</t>
  </si>
  <si>
    <t>110</t>
  </si>
  <si>
    <t>51180</t>
  </si>
  <si>
    <t>16721</t>
  </si>
  <si>
    <t>Обслуживание муниципального долга</t>
  </si>
  <si>
    <t>83000</t>
  </si>
  <si>
    <t>Обслуживание государственного (муниципального) долга</t>
  </si>
  <si>
    <t>700</t>
  </si>
  <si>
    <t>730</t>
  </si>
  <si>
    <t>11</t>
  </si>
  <si>
    <t>Обеспечение деятельности главы местной администрации (исполнительно-распорядительного органа муниципального образования)"</t>
  </si>
  <si>
    <t>80020</t>
  </si>
  <si>
    <t>12</t>
  </si>
  <si>
    <t>51200</t>
  </si>
  <si>
    <t>Уплата налогов, сборов и иных обязательных платежей</t>
  </si>
  <si>
    <t>83360</t>
  </si>
  <si>
    <t>17</t>
  </si>
  <si>
    <t>Обеспечение сохранности автомобильных дорог местного значения и условий безопасного движения по ним</t>
  </si>
  <si>
    <t>81610</t>
  </si>
  <si>
    <t>Обеспечение сохранности автомобильных дорог местного значения и условий безопасности движения по ним</t>
  </si>
  <si>
    <t>S6170</t>
  </si>
  <si>
    <t>17900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</si>
  <si>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</si>
  <si>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</si>
  <si>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Капитальные вложения в объекты государственной (муниципальной) собственности</t>
  </si>
  <si>
    <t>400</t>
  </si>
  <si>
    <t>Бюджетные инвестиции</t>
  </si>
  <si>
    <t>410</t>
  </si>
  <si>
    <t>Организация и обеспечение освещение улиц</t>
  </si>
  <si>
    <t>81690</t>
  </si>
  <si>
    <t>Мероприятия по благоустройству</t>
  </si>
  <si>
    <t>81730</t>
  </si>
  <si>
    <t>Единые дежурно-диспетчерские службы</t>
  </si>
  <si>
    <t>80700</t>
  </si>
  <si>
    <t>12510</t>
  </si>
  <si>
    <t>24</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</si>
  <si>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</si>
  <si>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81630</t>
  </si>
  <si>
    <t>F2</t>
  </si>
  <si>
    <t>55550</t>
  </si>
  <si>
    <t>Подпрограмма "Реализация отдельных государственных и муниципальных полномочий в сфере социальной политики, образования, культуры и спорта "</t>
  </si>
  <si>
    <t>Выплата муниципальных пенсий (доплат к государственным пенсиям)</t>
  </si>
  <si>
    <t>82450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</si>
  <si>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</si>
  <si>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</si>
  <si>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</si>
  <si>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</si>
  <si>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16710</t>
  </si>
  <si>
    <t>L4970</t>
  </si>
  <si>
    <t>Публичные нормативные социальные выплаты гражданам</t>
  </si>
  <si>
    <t>310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</si>
  <si>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</si>
  <si>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(подготовка лиц, желающих принять на воспитание в свою семью ребенка,оставшегося без попечения родителей)</t>
  </si>
  <si>
    <t>16722</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</si>
  <si>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(выплата ежемесячных денежных средств на содержание и проезд ребенка. переданного на воспитание в семью опекуна (попечителя), приемную семью,вознаграждения приемным родителям)</t>
  </si>
  <si>
    <t>16723</t>
  </si>
  <si>
    <t>03</t>
  </si>
  <si>
    <t>Отдел образования администрации Стародубского муниципального округа Брянской области</t>
  </si>
  <si>
    <t>903</t>
  </si>
  <si>
    <t>Осуществление отдельных полномочий в сфере образования</t>
  </si>
  <si>
    <t>Дошкольные образовательные организации</t>
  </si>
  <si>
    <t>80300</t>
  </si>
  <si>
    <t>14721</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</si>
  <si>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</si>
  <si>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Общеобразовательные организации</t>
  </si>
  <si>
    <t>80310</t>
  </si>
  <si>
    <t>Организация питания в образовательных организациях</t>
  </si>
  <si>
    <t>82350</t>
  </si>
  <si>
    <t>Организация временного трудоустройства несовершеннолетних граждан от 14 до 18 лет</t>
  </si>
  <si>
    <t>82370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</si>
  <si>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</si>
  <si>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L3040</t>
  </si>
  <si>
    <t>Создание цифровой образовательной среды в общеобразовательных организациях и профессиональных образовательных организациях Брянской области</t>
  </si>
  <si>
    <t>S4900</t>
  </si>
  <si>
    <t>Приведение в соответствие с брендбуком "Точки роста"помещений муниципальных общеобразовательных организаций</t>
  </si>
  <si>
    <t>S4910</t>
  </si>
  <si>
    <t>Организация дополнительного образования</t>
  </si>
  <si>
    <t>80320</t>
  </si>
  <si>
    <t>Софинансирование мероприятий по проведению оздоровительной кампании детей</t>
  </si>
  <si>
    <t>S4790</t>
  </si>
  <si>
    <t>Учреждения психолого-медико-социального сопровождения</t>
  </si>
  <si>
    <t>80340</t>
  </si>
  <si>
    <t>Учреждения,обеспечивающие деятельность органов местного самоуправления и муниципальных учреждений</t>
  </si>
  <si>
    <t>Премии и гранты</t>
  </si>
  <si>
    <t>350</t>
  </si>
  <si>
    <t>Стипендии</t>
  </si>
  <si>
    <t>82520</t>
  </si>
  <si>
    <t>340</t>
  </si>
  <si>
    <t>Компенсация части родительской платы за присмотр и уход за детьми в государственных и муниципальных образовательных организациях</t>
  </si>
  <si>
    <t>14780</t>
  </si>
  <si>
    <t>04</t>
  </si>
  <si>
    <t>05</t>
  </si>
  <si>
    <t>905</t>
  </si>
  <si>
    <t>ИТОГО:</t>
  </si>
  <si>
    <t>Администрация Стародубского муниципального округа Брянской области</t>
  </si>
  <si>
    <t>Непрограммная деятельность</t>
  </si>
  <si>
    <t>70</t>
  </si>
  <si>
    <t>Совет народных депутатов Стародубского муниципального округа Брянской области</t>
  </si>
  <si>
    <t>Обеспечение функционирования модели персонифицированного финансирования дополнительного образования детей</t>
  </si>
  <si>
    <t>Процент исполнения к назначениям уточненной бюджетной росписи</t>
  </si>
  <si>
    <t>Подпрограмма "Выполнение функций администрации Стародубского муниципального округа Брянской области"</t>
  </si>
  <si>
    <t>02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</si>
  <si>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</si>
  <si>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</si>
  <si>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</si>
  <si>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</si>
  <si>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</si>
  <si>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12023</t>
  </si>
  <si>
    <t>06</t>
  </si>
  <si>
    <t>08</t>
  </si>
  <si>
    <t>09</t>
  </si>
  <si>
    <t>10</t>
  </si>
  <si>
    <t>Подпрограмма "Реализация полномочий в сфере реализации национальной экономики, транспорта, жилищно-коммунального хозяйства, охраны окружающей среды"</t>
  </si>
  <si>
    <t>14</t>
  </si>
  <si>
    <t>15</t>
  </si>
  <si>
    <t>16</t>
  </si>
  <si>
    <t>18</t>
  </si>
  <si>
    <t>19</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</si>
  <si>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</si>
  <si>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30</t>
  </si>
  <si>
    <t>31</t>
  </si>
  <si>
    <t>32</t>
  </si>
  <si>
    <t>34</t>
  </si>
  <si>
    <t>35</t>
  </si>
  <si>
    <t>36</t>
  </si>
  <si>
    <t>39</t>
  </si>
  <si>
    <t>S7620</t>
  </si>
  <si>
    <t>14722</t>
  </si>
  <si>
    <t>82610</t>
  </si>
  <si>
    <t>07</t>
  </si>
  <si>
    <t>Создание условий для эффективного выполнения полномочий органов местного самоуправления, обеспечения сбалансированности бюджета.</t>
  </si>
  <si>
    <t>L5190</t>
  </si>
  <si>
    <t>Контрольно-счетная палата Стародубского муниципального округа Брянской области</t>
  </si>
  <si>
    <t>Обеспечение реализации полномочий администрации Стародубского муниципального округа Брянской области</t>
  </si>
  <si>
    <t>Основное мероприятие "Выполнение функций администрации Стародубского муниципального округа Брянской области"</t>
  </si>
  <si>
    <t>Осуществление переданных полномочий Брянской области по составлению (изменению)списков кандидатов в присяжные заседатели</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</si>
  <si>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</si>
  <si>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Исполнение исковых требований на основании вступивших в законную силу судебных актов</t>
  </si>
  <si>
    <t>83270</t>
  </si>
  <si>
    <t>Исполнение судебных актов</t>
  </si>
  <si>
    <t>830</t>
  </si>
  <si>
    <t>Основное мероприятие "Учреждения, обеспечивающие деятельность органов местного самоуправления и муниципальных учреждений"</t>
  </si>
  <si>
    <t>Основное мероприятие "Осуществление первичного воинского учета на террирориях, где отсутствуют военные комиссарианты"</t>
  </si>
  <si>
    <t>Осуществление первичного воинского учета органами местного самоуправления поселений, муниципальных и городских округов</t>
  </si>
  <si>
    <t>Основное мероприятие "Организация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(организация и осуществление деятельности по опеке и попечительству)"</t>
  </si>
  <si>
    <t>Организация и осуществление деятельности по опеке и попечительству (содержание органов по опеке и попечительству)</t>
  </si>
  <si>
    <t>Основное мероприятие "Обслуживание муниципального долга"</t>
  </si>
  <si>
    <t>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</si>
  <si>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F5</t>
  </si>
  <si>
    <t>52430</t>
  </si>
  <si>
    <t>Основное мероприятие "Единые дежурно-диспетчерские службы"</t>
  </si>
  <si>
    <t>Основное мероприятие "Организация проведения на территории Брянской области мероприятий по предупреждению и ликвидации болезней животных, их лечению,защите населения от болезней,общих для человека и животных , в части оборудования и содержания скотомогильников (биометрических ям) и по организации мероприятий при осуществлении деятельности по обращению с животными без владельцев"</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</si>
  <si>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</si>
  <si>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Основное мероприятие "Обеспечение устойчивой и сбалансированной работы в сфере транспортной политики"</t>
  </si>
  <si>
    <t>Мероприятия по установлению регулируемых тарифов на регулярные перевозки пассажиров и багажа автомобильным транспортом</t>
  </si>
  <si>
    <t>17390</t>
  </si>
  <si>
    <t>Основное мероприятие "Обеспечение сохранности автомобильных дорог местного значения и условий безопасного движения по ним"</t>
  </si>
  <si>
    <t>Основное мероприятие "Осуществление отдельных полномочий Брянской области в области охраны труда и уведомительной регистрации территориальных соглашений и коллективных договоров"</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</si>
  <si>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</si>
  <si>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Основное мероприятие "Мероприятия по благоустройству"</t>
  </si>
  <si>
    <t>28</t>
  </si>
  <si>
    <t>Эксплуатация и содержание имущества казны муниципального образования</t>
  </si>
  <si>
    <t>80920</t>
  </si>
  <si>
    <t>Основное мероприятие "Выплата муниципальных пенсий (доплат к государственным пенсиям)"</t>
  </si>
  <si>
    <t>Основное мероприятие "Обеспечение сохранности жилых помещений,закрепленных за детьми-сиротами и детьми,оставшимися без попечения родителей"</t>
  </si>
  <si>
    <t>Обеспечение сохранности жилых помещений, закрепленных за детьми-сиротами и детьми, оставшимися без попечения родителей</t>
  </si>
  <si>
    <t>Реализация мероприятий по обеспечению жильем молодых семей</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</si>
  <si>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</si>
  <si>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</si>
  <si>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</si>
  <si>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Основное мероприятие "Мероприятия по обеспечению жильем тренеров, тренеров-преподавателей учреждений физической культуры и спорта"</t>
  </si>
  <si>
    <t>Обеспечение жильем тренеров, тренеров-преподователей учреждений физической культуры и спорта Брянской области</t>
  </si>
  <si>
    <t>Z1</t>
  </si>
  <si>
    <t>Обеспечение комплексного развития сельских территорий</t>
  </si>
  <si>
    <t>L5760</t>
  </si>
  <si>
    <t>Программа "Развитие системы образования на территории Стародубского муниципального округа Брянской области"</t>
  </si>
  <si>
    <t>ЕВ</t>
  </si>
  <si>
    <t>51790</t>
  </si>
  <si>
    <t>Финансовое управление администрации Стародубского муниципального округа Брянской области</t>
  </si>
  <si>
    <t>Комитет по управлению муниципальным имуществом администрации Стародубского муниципального округа Брянской области</t>
  </si>
  <si>
    <t>Содержание, текущий и капитальный ремонт и обеспечение безопасности гидротехнических сооружений</t>
  </si>
  <si>
    <t>83300</t>
  </si>
  <si>
    <t>Программа "Развитие культуры,туризма,молодежной политики и спорта на территории Стародубского муниципального округа Брянской области"</t>
  </si>
  <si>
    <t>Отдел культуры, туризма, молодежной политики и спорта администрации Стародубского муниципального округа Брянской области</t>
  </si>
  <si>
    <t>Утверждено на  2024 год</t>
  </si>
  <si>
    <t>Уточненная бюджетная роспись на 2024 год</t>
  </si>
  <si>
    <t>Основное мероприятие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организация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</si>
  <si>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</si>
  <si>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54240</t>
  </si>
  <si>
    <t>Д2430</t>
  </si>
  <si>
    <t>Развитие транспортной инфраструктуры на сельских территориях (Брянская область)</t>
  </si>
  <si>
    <t>Развитие транспортной инфраструктуры на сельских территориях</t>
  </si>
  <si>
    <t>L3720</t>
  </si>
  <si>
    <t>Проведение комплексных кадастровых работ</t>
  </si>
  <si>
    <t>L5110</t>
  </si>
  <si>
    <t>Установление и описание местоположения границ территориальных зон</t>
  </si>
  <si>
    <t>S3430</t>
  </si>
  <si>
    <t>Основное мероприятие "Мероприятия в области жилищного хозяйства"</t>
  </si>
  <si>
    <t>Мероприятия по переселению граждан из аварийного жилищного фонда</t>
  </si>
  <si>
    <t>81880</t>
  </si>
  <si>
    <t>Основное мероприятие "Подготовка объектов к зиме в рамках программы"Развитие ТЭК и ЖКХ"</t>
  </si>
  <si>
    <t>21</t>
  </si>
  <si>
    <t>Субсидии на подготовку объектов к зиме в рамках программы"Развитие ТЭК и ЖКХ"</t>
  </si>
  <si>
    <t>S3450</t>
  </si>
  <si>
    <t>Основное мероприятие "Реализация федеральной целевой программы "Увековечение памяти погибших при защите Отечества на 2019-2024 годы"</t>
  </si>
  <si>
    <t>25</t>
  </si>
  <si>
    <t>Реализация федеральной целевой программы "Увековечение памяти погибших при защите Отечества на 2019-2024 годы"</t>
  </si>
  <si>
    <t>L2990</t>
  </si>
  <si>
    <t>Основное мероприятие "Мероприятия в сфере охраны окружающей среды"</t>
  </si>
  <si>
    <t>27</t>
  </si>
  <si>
    <t>Мероприятия в сфере охраны окружающей среды</t>
  </si>
  <si>
    <t>83280</t>
  </si>
  <si>
    <t>Основное мероприятие "Прочие мероприятия в области жилищно-коммунального хозяйства"</t>
  </si>
  <si>
    <t>Бюджетные инвестиции в объекты капитального строительства муниципальной собственности</t>
  </si>
  <si>
    <t>81680</t>
  </si>
  <si>
    <t>Приобретение специализированной техники для предприятий жилищно-коммунального комплекса</t>
  </si>
  <si>
    <t>S3480</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</si>
  <si>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в рамках регионального проекта "Спорт-норма жизни"</t>
  </si>
  <si>
    <t>P5</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</si>
  <si>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</si>
  <si>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Д1390</t>
  </si>
  <si>
    <t>Обеспечение жильем молодых семей</t>
  </si>
  <si>
    <t>Д0820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</si>
  <si>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</si>
  <si>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Основное мероприятие "Дошкольные образовательные организации"</t>
  </si>
  <si>
    <t>Осуществление отдельных полномочий в сфере образования (меры соц. поддержки)</t>
  </si>
  <si>
    <t>14723</t>
  </si>
  <si>
    <t>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</si>
  <si>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81180</t>
  </si>
  <si>
    <t>L3030</t>
  </si>
  <si>
    <t>E4</t>
  </si>
  <si>
    <t>E1</t>
  </si>
  <si>
    <t>Поддержка развития лыжного спорта в Брянской области</t>
  </si>
  <si>
    <t>S7580</t>
  </si>
  <si>
    <t>Управление муниципальными финансами Стародубского муниципального округа Брянской области</t>
  </si>
  <si>
    <t>Программа "Управление муниципальной собственностью Стародубского муниципального округа Брянской области"</t>
  </si>
  <si>
    <t>Государственная поддержка отрасли культуры для муниципальных учреждений культуры в рамках регионального проекта "Творческие люди (Брянская область)государственной программы "Развитие культуры и туризма в Брянской области"</t>
  </si>
  <si>
    <t>A1</t>
  </si>
  <si>
    <t>Развитие сети учреждений культурно-досугового типа</t>
  </si>
  <si>
    <t>55130</t>
  </si>
  <si>
    <t>Реализация специальных мер в сфере экономики</t>
  </si>
  <si>
    <t>19010</t>
  </si>
  <si>
    <t>Сведения об исполнении бюджета  Стародубского муниципального округа Брянской области по целевым статьям (муниципальным программам и непрограммным направлениям деятельности), группам и подгруппам видов расходов в сравнении с запланированными значениями за 1 полугодие 2024 года</t>
  </si>
  <si>
    <t>Кассовое исполнение за 1 полугодие 2024 года</t>
  </si>
  <si>
    <t>Основное мероприятие "Членские взносы некоммерческим организациям"</t>
  </si>
  <si>
    <t>Членские взносы некоммерческим организациям</t>
  </si>
  <si>
    <t>81410</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</si>
  <si>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</si>
  <si>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81830</t>
  </si>
  <si>
    <t>Основное мероприятие "Мероприятия в сфере коммунального хозяйства"</t>
  </si>
  <si>
    <t>22</t>
  </si>
  <si>
    <t>Мероприятия в сфере коммунального хозяйства</t>
  </si>
  <si>
    <t>81740</t>
  </si>
  <si>
    <t>Реализация инициативных проектов (Благоустройство территории памятника воинам, погибшим в годы Великой Отечественной войны, в д.Камень Стародубского района Брянской области)</t>
  </si>
  <si>
    <t>S5871</t>
  </si>
  <si>
    <t>Реализация инициативных проектов (Благоустройство территории памятника погибшим односельчанам в годы Великой Отечественной войны в с.Запольские Халеевичи Стародубского района Брянской области)</t>
  </si>
  <si>
    <t>S5872</t>
  </si>
  <si>
    <t>Реализация инициативных проектов (Благоустройство территории памятника воинам- односельчанам, погибшим в годы Великой Отечественной войны, в д.Крюков Стародубского района Брянской области)</t>
  </si>
  <si>
    <t>S5873</t>
  </si>
  <si>
    <t>Реализация инициативных проектов (Благоустройство территории памятника воинам,погибшим в годы Великой Отечественной войны, в с.Чубковичи Стародубского района Брянской области)</t>
  </si>
  <si>
    <t>S5874</t>
  </si>
  <si>
    <t>Реализация инициативных проектов («Благоустройство общественной территории «Кольцо» в г. Стародубе Стародубского муниципального округа Брянской области»)</t>
  </si>
  <si>
    <t>S5876</t>
  </si>
  <si>
    <t>Реализация программ (проектов) инициативного бюджетирования ("Благоустройство МУК "Парк культуры и отдыха им. А.И. Рубца г. Стародуба Стародубского муниципального округа Брянской области")</t>
  </si>
  <si>
    <t>S5879</t>
  </si>
  <si>
    <t>Софинансирование капитальных вложений в объекты государственной (муниципальной) собственности</t>
  </si>
  <si>
    <t>S1270</t>
  </si>
  <si>
    <t>Мероприятия по работе с семьей. детьми и молодежью</t>
  </si>
  <si>
    <t>82360</t>
  </si>
  <si>
    <t>Отдельные мероприятия по развитию образования</t>
  </si>
  <si>
    <t>S4820</t>
  </si>
  <si>
    <t>Развитие материально-технической базы муниципальных образовательных организаций в сфере физической культуры и спорта</t>
  </si>
  <si>
    <t>S7670</t>
  </si>
  <si>
    <t>Грантовая поддержка работников муниципальных учреждений</t>
  </si>
  <si>
    <t>82510</t>
  </si>
  <si>
    <t>Мероприятия по по развитию физической культуры и спорта</t>
  </si>
  <si>
    <t>13</t>
  </si>
  <si>
    <t>82300</t>
  </si>
  <si>
    <t>Оценка имущества, признание прав и регулирование отношений муниципальной собственности</t>
  </si>
  <si>
    <t>80900</t>
  </si>
  <si>
    <t>Мероприятия по развитию физической культуры и спорта</t>
  </si>
  <si>
    <t>Мероприятия по работе с семьей, детьми и молодежью</t>
  </si>
  <si>
    <t>Резервный фонд Правительства Брянской области</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</si>
</sst>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quot;р.&quot;_-;\-* #,##0&quot;р.&quot;_-;_-* &quot;-&quot;&quot;р.&quot;_-;_-@_-"/>
    <numFmt numFmtId="165" formatCode="_-* #,##0_р_._-;\-* #,##0_р_._-;_-* &quot;-&quot;_р_._-;_-@_-"/>
    <numFmt numFmtId="166" formatCode="_-* #,##0.00&quot;р.&quot;_-;\-* #,##0.00&quot;р.&quot;_-;_-* &quot;-&quot;??&quot;р.&quot;_-;_-@_-"/>
    <numFmt numFmtId="167" formatCode="_-* #,##0.00_р_._-;\-* #,##0.00_р_._-;_-* &quot;-&quot;??_р_._-;_-@_-"/>
    <numFmt numFmtId="168" formatCode="0.000_ ;[Red]\-0.000\ "/>
    <numFmt numFmtId="169" formatCode="dd\.mm\.yyyy"/>
  </numFmts>
  <fonts count="33" x14ac:knownFonts="1">
    <font>
      <sz val="10"/>
      <color rgb="FF000000"/>
      <name val="Times New Roman"/>
    </font>
    <font>
      <sz val="11"/>
      <color theme="1"/>
      <name val="Calibri"/>
      <family val="2"/>
      <charset val="204"/>
      <scheme val="minor"/>
    </font>
    <font>
      <sz val="12"/>
      <color rgb="FF000000"/>
      <name val="Times New Roman"/>
    </font>
    <font>
      <b/>
      <sz val="12"/>
      <color rgb="FF000000"/>
      <name val="Times New Roman"/>
    </font>
    <font>
      <sz val="12"/>
      <color rgb="FF000000"/>
      <name val="Times New Roman"/>
      <family val="1"/>
      <charset val="204"/>
    </font>
    <font>
      <b/>
      <sz val="12"/>
      <color rgb="FF000000"/>
      <name val="Times New Roman"/>
      <family val="1"/>
      <charset val="204"/>
    </font>
    <font>
      <sz val="10"/>
      <name val="Arial Cyr"/>
      <charset val="204"/>
    </font>
    <font>
      <b/>
      <sz val="9"/>
      <name val="Arial"/>
      <family val="2"/>
      <charset val="204"/>
    </font>
    <font>
      <b/>
      <sz val="10"/>
      <name val="Courier New Cyr"/>
      <family val="3"/>
      <charset val="204"/>
    </font>
    <font>
      <sz val="11"/>
      <color indexed="8"/>
      <name val="Calibri"/>
      <family val="2"/>
      <charset val="204"/>
    </font>
    <font>
      <sz val="10"/>
      <name val="Arial"/>
      <family val="2"/>
      <charset val="204"/>
    </font>
    <font>
      <sz val="10"/>
      <name val="Helv"/>
      <charset val="204"/>
    </font>
    <font>
      <sz val="10"/>
      <name val="Helv"/>
    </font>
    <font>
      <sz val="11"/>
      <name val="Calibri"/>
      <family val="2"/>
      <scheme val="minor"/>
    </font>
    <font>
      <sz val="10"/>
      <color rgb="FF000000"/>
      <name val="Arial"/>
      <family val="2"/>
      <charset val="204"/>
    </font>
    <font>
      <sz val="10"/>
      <color rgb="FF000000"/>
      <name val="Arial Cyr"/>
    </font>
    <font>
      <sz val="11"/>
      <color rgb="FF000000"/>
      <name val="Calibri"/>
      <family val="2"/>
      <charset val="204"/>
      <scheme val="minor"/>
    </font>
    <font>
      <sz val="8"/>
      <color rgb="FF000000"/>
      <name val="Arial"/>
      <family val="2"/>
      <charset val="204"/>
    </font>
    <font>
      <b/>
      <sz val="8"/>
      <color rgb="FF000000"/>
      <name val="Arial"/>
      <family val="2"/>
      <charset val="204"/>
    </font>
    <font>
      <sz val="11"/>
      <color rgb="FF000000"/>
      <name val="Times New Roman"/>
      <family val="1"/>
      <charset val="204"/>
    </font>
    <font>
      <b/>
      <i/>
      <sz val="8"/>
      <color rgb="FF000000"/>
      <name val="Arial"/>
      <family val="2"/>
      <charset val="204"/>
    </font>
    <font>
      <sz val="11"/>
      <color rgb="FF000000"/>
      <name val="Arial"/>
      <family val="2"/>
      <charset val="204"/>
    </font>
    <font>
      <b/>
      <sz val="11"/>
      <color rgb="FF000000"/>
      <name val="Arial"/>
      <family val="2"/>
      <charset val="204"/>
    </font>
    <font>
      <sz val="6"/>
      <color rgb="FF000000"/>
      <name val="Arial"/>
      <family val="2"/>
      <charset val="204"/>
    </font>
    <font>
      <b/>
      <sz val="12"/>
      <color rgb="FF000000"/>
      <name val="Arial"/>
      <family val="2"/>
      <charset val="204"/>
    </font>
    <font>
      <b/>
      <sz val="10"/>
      <color rgb="FF000000"/>
      <name val="Arial"/>
      <family val="2"/>
      <charset val="204"/>
    </font>
    <font>
      <sz val="9"/>
      <color rgb="FF000000"/>
      <name val="Arial"/>
      <family val="2"/>
      <charset val="204"/>
    </font>
    <font>
      <b/>
      <sz val="10"/>
      <color rgb="FF000000"/>
      <name val="Arial Cyr"/>
    </font>
    <font>
      <b/>
      <sz val="14"/>
      <name val="Times New Roman"/>
      <family val="1"/>
      <charset val="204"/>
    </font>
    <font>
      <b/>
      <sz val="10"/>
      <name val="Arial Cyr"/>
      <charset val="204"/>
    </font>
    <font>
      <sz val="14"/>
      <color rgb="FF000000"/>
      <name val="Times"/>
      <family val="1"/>
    </font>
    <font>
      <sz val="14"/>
      <name val="Times"/>
      <family val="1"/>
    </font>
    <font>
      <sz val="10"/>
      <color rgb="FF000000"/>
      <name val="Times New Roman"/>
      <family val="1"/>
      <charset val="204"/>
    </font>
  </fonts>
  <fills count="7">
    <fill>
      <patternFill patternType="none"/>
    </fill>
    <fill>
      <patternFill patternType="gray125"/>
    </fill>
    <fill>
      <patternFill patternType="solid">
        <fgColor indexed="65"/>
        <bgColor indexed="64"/>
      </patternFill>
    </fill>
    <fill>
      <patternFill patternType="solid">
        <fgColor rgb="FFFFCCCC"/>
      </patternFill>
    </fill>
    <fill>
      <patternFill patternType="solid">
        <fgColor rgb="FFCCFFFF"/>
      </patternFill>
    </fill>
    <fill>
      <patternFill patternType="solid">
        <fgColor rgb="FFC0C0C0"/>
      </patternFill>
    </fill>
    <fill>
      <patternFill patternType="solid">
        <fgColor rgb="FFFFFFFF"/>
      </patternFill>
    </fill>
  </fills>
  <borders count="50">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rgb="FFD9D9D9"/>
      </left>
      <right style="thin">
        <color rgb="FFD9D9D9"/>
      </right>
      <top/>
      <bottom style="thin">
        <color rgb="FFD9D9D9"/>
      </bottom>
      <diagonal/>
    </border>
    <border>
      <left/>
      <right/>
      <top/>
      <bottom style="thin">
        <color rgb="FF000000"/>
      </bottom>
      <diagonal/>
    </border>
    <border>
      <left/>
      <right style="medium">
        <color rgb="FF000000"/>
      </right>
      <top/>
      <bottom style="hair">
        <color rgb="FF000000"/>
      </bottom>
      <diagonal/>
    </border>
    <border>
      <left/>
      <right style="medium">
        <color rgb="FF000000"/>
      </right>
      <top style="hair">
        <color rgb="FF000000"/>
      </top>
      <bottom/>
      <diagonal/>
    </border>
    <border>
      <left style="thin">
        <color rgb="FF000000"/>
      </left>
      <right style="medium">
        <color rgb="FF000000"/>
      </right>
      <top/>
      <bottom style="hair">
        <color rgb="FF000000"/>
      </bottom>
      <diagonal/>
    </border>
    <border>
      <left/>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medium">
        <color rgb="FF000000"/>
      </right>
      <top style="hair">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style="medium">
        <color rgb="FF000000"/>
      </right>
      <top style="thin">
        <color rgb="FF000000"/>
      </top>
      <bottom style="hair">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bottom/>
      <diagonal/>
    </border>
    <border>
      <left style="medium">
        <color rgb="FF000000"/>
      </left>
      <right style="medium">
        <color rgb="FF000000"/>
      </right>
      <top style="thin">
        <color rgb="FF000000"/>
      </top>
      <bottom style="hair">
        <color rgb="FF000000"/>
      </bottom>
      <diagonal/>
    </border>
    <border>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BFBFBF"/>
      </left>
      <right style="thin">
        <color rgb="FFD9D9D9"/>
      </right>
      <top/>
      <bottom style="thin">
        <color rgb="FFD9D9D9"/>
      </bottom>
      <diagonal/>
    </border>
    <border>
      <left style="thin">
        <color rgb="FF000000"/>
      </left>
      <right/>
      <top style="thin">
        <color rgb="FF000000"/>
      </top>
      <bottom style="thin">
        <color rgb="FF000000"/>
      </bottom>
      <diagonal/>
    </border>
  </borders>
  <cellStyleXfs count="254">
    <xf numFmtId="0" fontId="0" fillId="0" borderId="0">
      <alignment vertical="top" wrapText="1"/>
    </xf>
    <xf numFmtId="0" fontId="6" fillId="0" borderId="0"/>
    <xf numFmtId="0" fontId="13" fillId="0" borderId="0"/>
    <xf numFmtId="0" fontId="13" fillId="0" borderId="0"/>
    <xf numFmtId="0" fontId="14" fillId="0" borderId="4">
      <alignment horizontal="left" vertical="top" wrapText="1"/>
    </xf>
    <xf numFmtId="0" fontId="15" fillId="0" borderId="0">
      <alignment wrapText="1"/>
    </xf>
    <xf numFmtId="49" fontId="15" fillId="3" borderId="1">
      <alignment horizontal="left" vertical="top" shrinkToFit="1"/>
      <protection locked="0"/>
    </xf>
    <xf numFmtId="49" fontId="15" fillId="0" borderId="1">
      <alignment horizontal="left" vertical="top" wrapText="1"/>
      <protection locked="0"/>
    </xf>
    <xf numFmtId="169" fontId="15" fillId="0" borderId="1">
      <alignment horizontal="left" vertical="top" shrinkToFit="1"/>
      <protection locked="0"/>
    </xf>
    <xf numFmtId="49" fontId="15" fillId="0" borderId="1">
      <alignment horizontal="left" vertical="top" shrinkToFit="1"/>
      <protection locked="0"/>
    </xf>
    <xf numFmtId="0" fontId="15" fillId="4" borderId="1">
      <alignment horizontal="center" vertical="center" wrapText="1"/>
    </xf>
    <xf numFmtId="0" fontId="15" fillId="0" borderId="0"/>
    <xf numFmtId="0" fontId="16" fillId="0" borderId="0"/>
    <xf numFmtId="0" fontId="15" fillId="0" borderId="0"/>
    <xf numFmtId="0" fontId="16" fillId="0" borderId="0"/>
    <xf numFmtId="0" fontId="13" fillId="0" borderId="0"/>
    <xf numFmtId="0" fontId="17" fillId="0" borderId="5"/>
    <xf numFmtId="0" fontId="14" fillId="0" borderId="5"/>
    <xf numFmtId="0" fontId="18" fillId="0" borderId="5"/>
    <xf numFmtId="0" fontId="17" fillId="0" borderId="6">
      <alignment horizontal="left" wrapText="1" indent="1"/>
    </xf>
    <xf numFmtId="0" fontId="17" fillId="0" borderId="7">
      <alignment horizontal="left" wrapText="1"/>
    </xf>
    <xf numFmtId="0" fontId="17" fillId="0" borderId="7">
      <alignment horizontal="left" wrapText="1" indent="2"/>
    </xf>
    <xf numFmtId="0" fontId="17" fillId="0" borderId="8">
      <alignment horizontal="left" wrapText="1" indent="2"/>
    </xf>
    <xf numFmtId="0" fontId="14" fillId="0" borderId="9"/>
    <xf numFmtId="0" fontId="17" fillId="0" borderId="0">
      <alignment horizontal="center" wrapText="1"/>
    </xf>
    <xf numFmtId="49" fontId="17" fillId="0" borderId="5">
      <alignment horizontal="left"/>
    </xf>
    <xf numFmtId="49" fontId="17" fillId="0" borderId="10">
      <alignment horizontal="center" wrapText="1"/>
    </xf>
    <xf numFmtId="49" fontId="17" fillId="0" borderId="10">
      <alignment horizontal="center" shrinkToFit="1"/>
    </xf>
    <xf numFmtId="0" fontId="18" fillId="0" borderId="0">
      <alignment horizontal="center"/>
    </xf>
    <xf numFmtId="49" fontId="17" fillId="0" borderId="11">
      <alignment horizontal="center"/>
    </xf>
    <xf numFmtId="49" fontId="17" fillId="0" borderId="11">
      <alignment horizontal="center" shrinkToFit="1"/>
    </xf>
    <xf numFmtId="0" fontId="17" fillId="0" borderId="12">
      <alignment horizontal="left" wrapText="1" indent="1"/>
    </xf>
    <xf numFmtId="0" fontId="17" fillId="0" borderId="13">
      <alignment horizontal="left" wrapText="1"/>
    </xf>
    <xf numFmtId="0" fontId="17" fillId="0" borderId="13">
      <alignment horizontal="left" wrapText="1" indent="2"/>
    </xf>
    <xf numFmtId="0" fontId="17" fillId="0" borderId="12">
      <alignment horizontal="left" wrapText="1" indent="2"/>
    </xf>
    <xf numFmtId="0" fontId="14" fillId="0" borderId="14"/>
    <xf numFmtId="0" fontId="14" fillId="0" borderId="15"/>
    <xf numFmtId="0" fontId="18" fillId="0" borderId="16">
      <alignment horizontal="center" vertical="center" textRotation="90" wrapText="1"/>
    </xf>
    <xf numFmtId="0" fontId="18" fillId="0" borderId="9">
      <alignment horizontal="center" vertical="center" textRotation="90" wrapText="1"/>
    </xf>
    <xf numFmtId="0" fontId="17" fillId="0" borderId="0">
      <alignment vertical="center"/>
    </xf>
    <xf numFmtId="0" fontId="18" fillId="0" borderId="5">
      <alignment horizontal="center" vertical="center" textRotation="90" wrapText="1"/>
    </xf>
    <xf numFmtId="0" fontId="18" fillId="0" borderId="9">
      <alignment horizontal="center" vertical="center" textRotation="90"/>
    </xf>
    <xf numFmtId="0" fontId="18" fillId="0" borderId="5">
      <alignment horizontal="center" vertical="center" textRotation="90"/>
    </xf>
    <xf numFmtId="0" fontId="18" fillId="0" borderId="16">
      <alignment horizontal="center" vertical="center" textRotation="90"/>
    </xf>
    <xf numFmtId="0" fontId="18" fillId="0" borderId="1">
      <alignment horizontal="center" vertical="center" textRotation="90"/>
    </xf>
    <xf numFmtId="0" fontId="19" fillId="0" borderId="5">
      <alignment wrapText="1"/>
    </xf>
    <xf numFmtId="0" fontId="19" fillId="0" borderId="9">
      <alignment wrapText="1"/>
    </xf>
    <xf numFmtId="0" fontId="17" fillId="0" borderId="1">
      <alignment horizontal="center" vertical="top" wrapText="1"/>
    </xf>
    <xf numFmtId="0" fontId="18" fillId="0" borderId="17"/>
    <xf numFmtId="49" fontId="20" fillId="0" borderId="18">
      <alignment horizontal="left" vertical="center" wrapText="1"/>
    </xf>
    <xf numFmtId="49" fontId="17" fillId="0" borderId="19">
      <alignment horizontal="left" vertical="center" wrapText="1" indent="2"/>
    </xf>
    <xf numFmtId="49" fontId="17" fillId="0" borderId="8">
      <alignment horizontal="left" vertical="center" wrapText="1" indent="3"/>
    </xf>
    <xf numFmtId="49" fontId="17" fillId="0" borderId="18">
      <alignment horizontal="left" vertical="center" wrapText="1" indent="3"/>
    </xf>
    <xf numFmtId="49" fontId="17" fillId="0" borderId="20">
      <alignment horizontal="left" vertical="center" wrapText="1" indent="3"/>
    </xf>
    <xf numFmtId="0" fontId="20" fillId="0" borderId="17">
      <alignment horizontal="left" vertical="center" wrapText="1"/>
    </xf>
    <xf numFmtId="49" fontId="17" fillId="0" borderId="9">
      <alignment horizontal="left" vertical="center" wrapText="1" indent="3"/>
    </xf>
    <xf numFmtId="49" fontId="17" fillId="0" borderId="0">
      <alignment horizontal="left" vertical="center" wrapText="1" indent="3"/>
    </xf>
    <xf numFmtId="49" fontId="17" fillId="0" borderId="5">
      <alignment horizontal="left" vertical="center" wrapText="1" indent="3"/>
    </xf>
    <xf numFmtId="49" fontId="20" fillId="0" borderId="17">
      <alignment horizontal="left" vertical="center" wrapText="1"/>
    </xf>
    <xf numFmtId="0" fontId="17" fillId="0" borderId="18">
      <alignment horizontal="left" vertical="center" wrapText="1"/>
    </xf>
    <xf numFmtId="0" fontId="17" fillId="0" borderId="20">
      <alignment horizontal="left" vertical="center" wrapText="1"/>
    </xf>
    <xf numFmtId="49" fontId="17" fillId="0" borderId="18">
      <alignment horizontal="left" vertical="center" wrapText="1"/>
    </xf>
    <xf numFmtId="49" fontId="17" fillId="0" borderId="20">
      <alignment horizontal="left" vertical="center" wrapText="1"/>
    </xf>
    <xf numFmtId="49" fontId="18" fillId="0" borderId="21">
      <alignment horizontal="center"/>
    </xf>
    <xf numFmtId="49" fontId="18" fillId="0" borderId="22">
      <alignment horizontal="center" vertical="center" wrapText="1"/>
    </xf>
    <xf numFmtId="49" fontId="17" fillId="0" borderId="23">
      <alignment horizontal="center" vertical="center" wrapText="1"/>
    </xf>
    <xf numFmtId="49" fontId="17" fillId="0" borderId="10">
      <alignment horizontal="center" vertical="center" wrapText="1"/>
    </xf>
    <xf numFmtId="49" fontId="17" fillId="0" borderId="22">
      <alignment horizontal="center" vertical="center" wrapText="1"/>
    </xf>
    <xf numFmtId="49" fontId="17" fillId="0" borderId="24">
      <alignment horizontal="center" vertical="center" wrapText="1"/>
    </xf>
    <xf numFmtId="49" fontId="17" fillId="0" borderId="25">
      <alignment horizontal="center" vertical="center" wrapText="1"/>
    </xf>
    <xf numFmtId="49" fontId="17" fillId="0" borderId="0">
      <alignment horizontal="center" vertical="center" wrapText="1"/>
    </xf>
    <xf numFmtId="49" fontId="17" fillId="0" borderId="5">
      <alignment horizontal="center" vertical="center" wrapText="1"/>
    </xf>
    <xf numFmtId="49" fontId="18" fillId="0" borderId="21">
      <alignment horizontal="center" vertical="center" wrapText="1"/>
    </xf>
    <xf numFmtId="0" fontId="18" fillId="0" borderId="21">
      <alignment horizontal="center" vertical="center"/>
    </xf>
    <xf numFmtId="0" fontId="17" fillId="0" borderId="23">
      <alignment horizontal="center" vertical="center"/>
    </xf>
    <xf numFmtId="0" fontId="17" fillId="0" borderId="10">
      <alignment horizontal="center" vertical="center"/>
    </xf>
    <xf numFmtId="0" fontId="17" fillId="0" borderId="22">
      <alignment horizontal="center" vertical="center"/>
    </xf>
    <xf numFmtId="0" fontId="18" fillId="0" borderId="22">
      <alignment horizontal="center" vertical="center"/>
    </xf>
    <xf numFmtId="0" fontId="17" fillId="0" borderId="24">
      <alignment horizontal="center" vertical="center"/>
    </xf>
    <xf numFmtId="49" fontId="18" fillId="0" borderId="21">
      <alignment horizontal="center" vertical="center"/>
    </xf>
    <xf numFmtId="49" fontId="17" fillId="0" borderId="23">
      <alignment horizontal="center" vertical="center"/>
    </xf>
    <xf numFmtId="49" fontId="17" fillId="0" borderId="10">
      <alignment horizontal="center" vertical="center"/>
    </xf>
    <xf numFmtId="49" fontId="17" fillId="0" borderId="22">
      <alignment horizontal="center" vertical="center"/>
    </xf>
    <xf numFmtId="49" fontId="17" fillId="0" borderId="24">
      <alignment horizontal="center" vertical="center"/>
    </xf>
    <xf numFmtId="49" fontId="17" fillId="0" borderId="1">
      <alignment horizontal="center" vertical="top" wrapText="1"/>
    </xf>
    <xf numFmtId="0" fontId="17" fillId="0" borderId="14">
      <alignment shrinkToFit="1"/>
    </xf>
    <xf numFmtId="4" fontId="17" fillId="0" borderId="26">
      <alignment horizontal="right" shrinkToFit="1"/>
    </xf>
    <xf numFmtId="4" fontId="17" fillId="0" borderId="25">
      <alignment horizontal="right"/>
    </xf>
    <xf numFmtId="4" fontId="17" fillId="0" borderId="0">
      <alignment horizontal="right" shrinkToFit="1"/>
    </xf>
    <xf numFmtId="4" fontId="17" fillId="0" borderId="5">
      <alignment horizontal="right"/>
    </xf>
    <xf numFmtId="49" fontId="17" fillId="0" borderId="5">
      <alignment horizontal="center" wrapText="1"/>
    </xf>
    <xf numFmtId="0" fontId="17" fillId="0" borderId="9">
      <alignment horizontal="center"/>
    </xf>
    <xf numFmtId="0" fontId="21" fillId="0" borderId="5"/>
    <xf numFmtId="0" fontId="21" fillId="0" borderId="9"/>
    <xf numFmtId="0" fontId="17" fillId="0" borderId="5">
      <alignment horizontal="center"/>
    </xf>
    <xf numFmtId="49" fontId="17" fillId="0" borderId="9">
      <alignment horizontal="center"/>
    </xf>
    <xf numFmtId="49" fontId="17" fillId="0" borderId="0">
      <alignment horizontal="left"/>
    </xf>
    <xf numFmtId="4" fontId="17" fillId="0" borderId="14">
      <alignment horizontal="right" shrinkToFit="1"/>
    </xf>
    <xf numFmtId="0" fontId="17" fillId="0" borderId="1">
      <alignment horizontal="center" vertical="top"/>
    </xf>
    <xf numFmtId="4" fontId="17" fillId="0" borderId="15">
      <alignment horizontal="right" shrinkToFit="1"/>
    </xf>
    <xf numFmtId="4" fontId="17" fillId="0" borderId="27">
      <alignment horizontal="right" shrinkToFit="1"/>
    </xf>
    <xf numFmtId="0" fontId="17" fillId="0" borderId="15">
      <alignment shrinkToFit="1"/>
    </xf>
    <xf numFmtId="0" fontId="19" fillId="0" borderId="1">
      <alignment wrapText="1"/>
    </xf>
    <xf numFmtId="0" fontId="16" fillId="0" borderId="28"/>
    <xf numFmtId="0" fontId="15" fillId="5" borderId="0"/>
    <xf numFmtId="0" fontId="14" fillId="5" borderId="0"/>
    <xf numFmtId="0" fontId="15" fillId="0" borderId="0">
      <alignment horizontal="left" vertical="top"/>
    </xf>
    <xf numFmtId="0" fontId="18" fillId="0" borderId="0"/>
    <xf numFmtId="0" fontId="15" fillId="0" borderId="0"/>
    <xf numFmtId="0" fontId="22" fillId="0" borderId="0"/>
    <xf numFmtId="0" fontId="15" fillId="0" borderId="1">
      <alignment horizontal="center" vertical="center" wrapText="1"/>
    </xf>
    <xf numFmtId="0" fontId="17" fillId="0" borderId="0">
      <alignment horizontal="left"/>
    </xf>
    <xf numFmtId="1" fontId="15" fillId="0" borderId="1"/>
    <xf numFmtId="0" fontId="17" fillId="0" borderId="0"/>
    <xf numFmtId="1" fontId="15" fillId="0" borderId="1">
      <alignment horizontal="center" vertical="top" shrinkToFit="1"/>
    </xf>
    <xf numFmtId="0" fontId="16" fillId="0" borderId="0"/>
    <xf numFmtId="0" fontId="14" fillId="0" borderId="0"/>
    <xf numFmtId="49" fontId="17" fillId="0" borderId="1">
      <alignment horizontal="center" vertical="center" wrapText="1"/>
    </xf>
    <xf numFmtId="0" fontId="17" fillId="0" borderId="29">
      <alignment horizontal="left" wrapText="1"/>
    </xf>
    <xf numFmtId="0" fontId="17" fillId="0" borderId="7">
      <alignment horizontal="left" wrapText="1" indent="1"/>
    </xf>
    <xf numFmtId="0" fontId="17" fillId="0" borderId="30">
      <alignment horizontal="left" wrapText="1" indent="2"/>
    </xf>
    <xf numFmtId="0" fontId="16" fillId="0" borderId="0"/>
    <xf numFmtId="0" fontId="23" fillId="0" borderId="0">
      <alignment horizontal="center" vertical="top"/>
    </xf>
    <xf numFmtId="0" fontId="17" fillId="0" borderId="9">
      <alignment horizontal="left"/>
    </xf>
    <xf numFmtId="49" fontId="17" fillId="0" borderId="21">
      <alignment horizontal="center" wrapText="1"/>
    </xf>
    <xf numFmtId="49" fontId="17" fillId="0" borderId="23">
      <alignment horizontal="center" wrapText="1"/>
    </xf>
    <xf numFmtId="49" fontId="17" fillId="0" borderId="22">
      <alignment horizontal="center"/>
    </xf>
    <xf numFmtId="49" fontId="15" fillId="0" borderId="1">
      <alignment horizontal="left" vertical="top" wrapText="1"/>
    </xf>
    <xf numFmtId="0" fontId="17" fillId="0" borderId="25"/>
    <xf numFmtId="49" fontId="17" fillId="0" borderId="9"/>
    <xf numFmtId="49" fontId="17" fillId="0" borderId="0"/>
    <xf numFmtId="49" fontId="17" fillId="0" borderId="31">
      <alignment horizontal="center"/>
    </xf>
    <xf numFmtId="4" fontId="15" fillId="0" borderId="1">
      <alignment horizontal="right" vertical="top" shrinkToFit="1"/>
    </xf>
    <xf numFmtId="49" fontId="17" fillId="0" borderId="14">
      <alignment horizontal="center"/>
    </xf>
    <xf numFmtId="49" fontId="17" fillId="0" borderId="1">
      <alignment horizontal="center"/>
    </xf>
    <xf numFmtId="49" fontId="17" fillId="0" borderId="26">
      <alignment horizontal="center" vertical="center" wrapText="1"/>
    </xf>
    <xf numFmtId="4" fontId="17" fillId="0" borderId="1">
      <alignment horizontal="right" shrinkToFit="1"/>
    </xf>
    <xf numFmtId="0" fontId="17" fillId="6" borderId="0"/>
    <xf numFmtId="0" fontId="24" fillId="0" borderId="0">
      <alignment horizontal="center" wrapText="1"/>
    </xf>
    <xf numFmtId="0" fontId="17" fillId="0" borderId="0">
      <alignment horizontal="center"/>
    </xf>
    <xf numFmtId="0" fontId="17" fillId="0" borderId="5">
      <alignment wrapText="1"/>
    </xf>
    <xf numFmtId="0" fontId="17" fillId="0" borderId="32">
      <alignment wrapText="1"/>
    </xf>
    <xf numFmtId="0" fontId="25" fillId="0" borderId="33"/>
    <xf numFmtId="49" fontId="26" fillId="0" borderId="34">
      <alignment horizontal="right"/>
    </xf>
    <xf numFmtId="0" fontId="17" fillId="0" borderId="34">
      <alignment horizontal="right"/>
    </xf>
    <xf numFmtId="0" fontId="25" fillId="0" borderId="5"/>
    <xf numFmtId="0" fontId="16" fillId="0" borderId="25"/>
    <xf numFmtId="0" fontId="17" fillId="0" borderId="26">
      <alignment horizontal="center"/>
    </xf>
    <xf numFmtId="49" fontId="14" fillId="0" borderId="35">
      <alignment horizontal="center"/>
    </xf>
    <xf numFmtId="169" fontId="17" fillId="0" borderId="36">
      <alignment horizontal="center"/>
    </xf>
    <xf numFmtId="0" fontId="17" fillId="0" borderId="37">
      <alignment horizontal="center"/>
    </xf>
    <xf numFmtId="49" fontId="17" fillId="0" borderId="38">
      <alignment horizontal="center"/>
    </xf>
    <xf numFmtId="49" fontId="17" fillId="0" borderId="36">
      <alignment horizontal="center"/>
    </xf>
    <xf numFmtId="0" fontId="17" fillId="0" borderId="36">
      <alignment horizontal="center"/>
    </xf>
    <xf numFmtId="4" fontId="27" fillId="4" borderId="1">
      <alignment horizontal="right" vertical="top" shrinkToFit="1"/>
    </xf>
    <xf numFmtId="49" fontId="17" fillId="0" borderId="39">
      <alignment horizontal="center"/>
    </xf>
    <xf numFmtId="0" fontId="25" fillId="0" borderId="0"/>
    <xf numFmtId="0" fontId="14" fillId="0" borderId="40"/>
    <xf numFmtId="0" fontId="14" fillId="0" borderId="28"/>
    <xf numFmtId="4" fontId="17" fillId="0" borderId="30">
      <alignment horizontal="right" shrinkToFit="1"/>
    </xf>
    <xf numFmtId="49" fontId="17" fillId="0" borderId="15">
      <alignment horizontal="center"/>
    </xf>
    <xf numFmtId="0" fontId="17" fillId="0" borderId="41">
      <alignment horizontal="left" wrapText="1"/>
    </xf>
    <xf numFmtId="0" fontId="17" fillId="0" borderId="13">
      <alignment horizontal="left" wrapText="1" indent="1"/>
    </xf>
    <xf numFmtId="0" fontId="17" fillId="0" borderId="36">
      <alignment horizontal="left" wrapText="1" indent="2"/>
    </xf>
    <xf numFmtId="0" fontId="17" fillId="6" borderId="25"/>
    <xf numFmtId="0" fontId="24" fillId="0" borderId="0">
      <alignment horizontal="left" wrapText="1"/>
    </xf>
    <xf numFmtId="49" fontId="14" fillId="0" borderId="0"/>
    <xf numFmtId="0" fontId="17" fillId="0" borderId="0">
      <alignment horizontal="right"/>
    </xf>
    <xf numFmtId="49" fontId="17" fillId="0" borderId="0">
      <alignment horizontal="right"/>
    </xf>
    <xf numFmtId="0" fontId="17" fillId="0" borderId="0">
      <alignment horizontal="left" wrapText="1"/>
    </xf>
    <xf numFmtId="0" fontId="17" fillId="0" borderId="5">
      <alignment horizontal="left"/>
    </xf>
    <xf numFmtId="0" fontId="17" fillId="0" borderId="6">
      <alignment horizontal="left" wrapText="1"/>
    </xf>
    <xf numFmtId="0" fontId="17" fillId="0" borderId="32"/>
    <xf numFmtId="0" fontId="18" fillId="0" borderId="42">
      <alignment horizontal="left" wrapText="1"/>
    </xf>
    <xf numFmtId="0" fontId="17" fillId="0" borderId="43">
      <alignment horizontal="left" wrapText="1" indent="2"/>
    </xf>
    <xf numFmtId="49" fontId="17" fillId="0" borderId="0">
      <alignment horizontal="center" wrapText="1"/>
    </xf>
    <xf numFmtId="49" fontId="17" fillId="0" borderId="22">
      <alignment horizontal="center" wrapText="1"/>
    </xf>
    <xf numFmtId="0" fontId="17" fillId="0" borderId="44"/>
    <xf numFmtId="0" fontId="17" fillId="0" borderId="45">
      <alignment horizontal="center" wrapText="1"/>
    </xf>
    <xf numFmtId="0" fontId="14" fillId="0" borderId="25"/>
    <xf numFmtId="49" fontId="17" fillId="0" borderId="0">
      <alignment horizontal="center"/>
    </xf>
    <xf numFmtId="49" fontId="17" fillId="0" borderId="31">
      <alignment horizontal="center" wrapText="1"/>
    </xf>
    <xf numFmtId="49" fontId="17" fillId="0" borderId="46">
      <alignment horizontal="center" wrapText="1"/>
    </xf>
    <xf numFmtId="49" fontId="17" fillId="0" borderId="5"/>
    <xf numFmtId="4" fontId="17" fillId="0" borderId="11">
      <alignment horizontal="right" shrinkToFit="1"/>
    </xf>
    <xf numFmtId="4" fontId="17" fillId="0" borderId="31">
      <alignment horizontal="right" shrinkToFit="1"/>
    </xf>
    <xf numFmtId="4" fontId="17" fillId="0" borderId="43">
      <alignment horizontal="right" shrinkToFit="1"/>
    </xf>
    <xf numFmtId="49" fontId="17" fillId="0" borderId="30">
      <alignment horizontal="center"/>
    </xf>
    <xf numFmtId="4" fontId="17" fillId="0" borderId="47">
      <alignment horizontal="right" shrinkToFit="1"/>
    </xf>
    <xf numFmtId="0" fontId="17" fillId="0" borderId="12">
      <alignment horizontal="left" wrapText="1"/>
    </xf>
    <xf numFmtId="0" fontId="18" fillId="0" borderId="36">
      <alignment horizontal="left" wrapText="1"/>
    </xf>
    <xf numFmtId="0" fontId="17" fillId="0" borderId="38">
      <alignment horizontal="left" wrapText="1" indent="2"/>
    </xf>
    <xf numFmtId="168" fontId="8" fillId="0" borderId="2">
      <alignment horizontal="right" vertical="center"/>
    </xf>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49" fontId="7" fillId="0" borderId="2">
      <alignment horizontal="center" vertical="center" wrapText="1"/>
    </xf>
    <xf numFmtId="0" fontId="14" fillId="0" borderId="0">
      <alignment vertical="top" wrapText="1"/>
    </xf>
    <xf numFmtId="0" fontId="1" fillId="0" borderId="0"/>
    <xf numFmtId="0" fontId="14" fillId="0" borderId="0">
      <alignment vertical="top" wrapText="1"/>
    </xf>
    <xf numFmtId="0" fontId="10" fillId="0" borderId="0"/>
    <xf numFmtId="0" fontId="14" fillId="0" borderId="0">
      <alignment vertical="top" wrapText="1"/>
    </xf>
    <xf numFmtId="0" fontId="1" fillId="0" borderId="0"/>
    <xf numFmtId="0" fontId="13" fillId="0" borderId="0"/>
    <xf numFmtId="0" fontId="7" fillId="0" borderId="3">
      <alignment horizontal="left" vertical="center" wrapText="1"/>
    </xf>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0" fontId="11" fillId="0" borderId="0"/>
    <xf numFmtId="0" fontId="12" fillId="0" borderId="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3"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4" fillId="0" borderId="0" applyFont="0" applyFill="0" applyBorder="0" applyAlignment="0" applyProtection="0"/>
    <xf numFmtId="167" fontId="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4" fillId="0" borderId="0" applyFont="0" applyFill="0" applyBorder="0" applyAlignment="0" applyProtection="0"/>
    <xf numFmtId="167" fontId="13"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0" fontId="15" fillId="0" borderId="48">
      <alignment horizontal="left" vertical="top" wrapText="1"/>
    </xf>
    <xf numFmtId="0" fontId="32" fillId="0" borderId="0">
      <alignment vertical="top" wrapText="1"/>
    </xf>
  </cellStyleXfs>
  <cellXfs count="35">
    <xf numFmtId="0" fontId="0" fillId="0" borderId="0" xfId="0" applyFont="1" applyFill="1" applyAlignment="1">
      <alignment vertical="top" wrapText="1"/>
    </xf>
    <xf numFmtId="0" fontId="2" fillId="0" borderId="1" xfId="0" applyFont="1" applyFill="1" applyBorder="1" applyAlignment="1">
      <alignment horizontal="center" vertical="center" wrapText="1"/>
    </xf>
    <xf numFmtId="4" fontId="3" fillId="0" borderId="1" xfId="0" applyNumberFormat="1" applyFont="1" applyFill="1" applyBorder="1" applyAlignment="1">
      <alignment horizontal="right" vertical="center" wrapText="1"/>
    </xf>
    <xf numFmtId="4" fontId="2" fillId="0" borderId="1" xfId="0" applyNumberFormat="1" applyFont="1" applyFill="1" applyBorder="1" applyAlignment="1">
      <alignment horizontal="right" vertical="center" wrapText="1"/>
    </xf>
    <xf numFmtId="0" fontId="0" fillId="0" borderId="1" xfId="0" applyFont="1" applyFill="1" applyBorder="1" applyAlignment="1">
      <alignment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4" fontId="5" fillId="0" borderId="1" xfId="0" applyNumberFormat="1" applyFont="1" applyFill="1" applyBorder="1" applyAlignment="1">
      <alignment horizontal="right" vertical="center" wrapText="1"/>
    </xf>
    <xf numFmtId="0" fontId="5" fillId="0" borderId="1" xfId="0" applyFont="1" applyFill="1" applyBorder="1" applyAlignment="1">
      <alignment vertical="top" wrapText="1"/>
    </xf>
    <xf numFmtId="4" fontId="4" fillId="0" borderId="1" xfId="0" applyNumberFormat="1" applyFont="1" applyFill="1" applyBorder="1" applyAlignment="1">
      <alignment horizontal="right" vertical="center" wrapText="1"/>
    </xf>
    <xf numFmtId="0" fontId="29" fillId="0" borderId="0" xfId="0" applyFont="1" applyAlignment="1"/>
    <xf numFmtId="0" fontId="30" fillId="0" borderId="49" xfId="202" applyFont="1" applyFill="1" applyBorder="1" applyAlignment="1">
      <alignment horizontal="center" vertical="center" wrapText="1"/>
    </xf>
    <xf numFmtId="0" fontId="31" fillId="0" borderId="2" xfId="0" applyFont="1" applyBorder="1" applyAlignment="1">
      <alignment horizontal="center" vertical="center" wrapText="1"/>
    </xf>
    <xf numFmtId="49" fontId="5" fillId="0" borderId="1" xfId="0" applyNumberFormat="1" applyFont="1" applyFill="1" applyBorder="1" applyAlignment="1">
      <alignment horizontal="center" vertical="center" wrapText="1"/>
    </xf>
    <xf numFmtId="0" fontId="4" fillId="0" borderId="1" xfId="0" applyFont="1" applyFill="1" applyBorder="1" applyAlignment="1">
      <alignment vertical="top" wrapText="1"/>
    </xf>
    <xf numFmtId="0" fontId="4" fillId="0" borderId="1" xfId="253" applyFont="1" applyFill="1" applyBorder="1" applyAlignment="1">
      <alignment horizontal="left" vertical="center" wrapText="1"/>
    </xf>
    <xf numFmtId="0" fontId="4" fillId="0" borderId="1" xfId="253" applyFont="1" applyFill="1" applyBorder="1" applyAlignment="1">
      <alignment horizontal="center" vertical="center"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49" fontId="4"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top" wrapText="1"/>
    </xf>
    <xf numFmtId="0" fontId="2" fillId="0" borderId="0" xfId="0" applyFont="1" applyFill="1" applyAlignment="1">
      <alignment horizontal="right" vertical="top" wrapText="1"/>
    </xf>
    <xf numFmtId="0" fontId="28" fillId="2" borderId="0" xfId="0" applyFont="1" applyFill="1" applyAlignment="1">
      <alignment horizontal="center" vertical="center" wrapText="1"/>
    </xf>
    <xf numFmtId="0" fontId="0" fillId="0" borderId="0" xfId="0" applyFont="1" applyFill="1" applyAlignment="1">
      <alignment vertical="top" wrapText="1"/>
    </xf>
    <xf numFmtId="0" fontId="5" fillId="0" borderId="1" xfId="0" applyFont="1" applyFill="1" applyBorder="1" applyAlignment="1">
      <alignment vertical="center" wrapText="1"/>
    </xf>
    <xf numFmtId="0" fontId="5" fillId="0" borderId="1" xfId="253" applyFont="1" applyFill="1" applyBorder="1" applyAlignment="1">
      <alignment horizontal="left" vertical="center" wrapText="1"/>
    </xf>
    <xf numFmtId="0" fontId="5" fillId="0" borderId="1" xfId="253" applyFont="1" applyFill="1" applyBorder="1" applyAlignment="1">
      <alignment horizontal="center" vertical="center" wrapText="1"/>
    </xf>
    <xf numFmtId="0" fontId="32" fillId="0" borderId="1" xfId="253" applyFont="1" applyFill="1" applyBorder="1" applyAlignment="1">
      <alignment vertical="top" wrapText="1"/>
    </xf>
    <xf numFmtId="4" fontId="5" fillId="0" borderId="1" xfId="253" applyNumberFormat="1" applyFont="1" applyFill="1" applyBorder="1" applyAlignment="1">
      <alignment horizontal="right" vertical="center" wrapText="1"/>
    </xf>
    <xf numFmtId="0" fontId="5" fillId="0" borderId="1" xfId="253" applyFont="1" applyFill="1" applyBorder="1" applyAlignment="1">
      <alignment vertical="top" wrapText="1"/>
    </xf>
    <xf numFmtId="0" fontId="4" fillId="0" borderId="1" xfId="0" applyFont="1" applyFill="1" applyBorder="1" applyAlignment="1">
      <alignment vertical="center" wrapText="1"/>
    </xf>
  </cellXfs>
  <cellStyles count="254">
    <cellStyle name="br" xfId="2"/>
    <cellStyle name="col" xfId="3"/>
    <cellStyle name="ex73" xfId="4"/>
    <cellStyle name="ex76" xfId="252"/>
    <cellStyle name="st10" xfId="5"/>
    <cellStyle name="st11" xfId="6"/>
    <cellStyle name="st12" xfId="7"/>
    <cellStyle name="st13" xfId="8"/>
    <cellStyle name="st14" xfId="9"/>
    <cellStyle name="st15" xfId="10"/>
    <cellStyle name="style0" xfId="11"/>
    <cellStyle name="style0 2" xfId="12"/>
    <cellStyle name="td" xfId="13"/>
    <cellStyle name="td 2" xfId="14"/>
    <cellStyle name="tr" xfId="15"/>
    <cellStyle name="xl100" xfId="16"/>
    <cellStyle name="xl101" xfId="17"/>
    <cellStyle name="xl102" xfId="18"/>
    <cellStyle name="xl103" xfId="19"/>
    <cellStyle name="xl104" xfId="20"/>
    <cellStyle name="xl105" xfId="21"/>
    <cellStyle name="xl106" xfId="22"/>
    <cellStyle name="xl107" xfId="23"/>
    <cellStyle name="xl108" xfId="24"/>
    <cellStyle name="xl109" xfId="25"/>
    <cellStyle name="xl110" xfId="26"/>
    <cellStyle name="xl111" xfId="27"/>
    <cellStyle name="xl112" xfId="28"/>
    <cellStyle name="xl113" xfId="29"/>
    <cellStyle name="xl114" xfId="30"/>
    <cellStyle name="xl115" xfId="31"/>
    <cellStyle name="xl116" xfId="32"/>
    <cellStyle name="xl117" xfId="33"/>
    <cellStyle name="xl118" xfId="34"/>
    <cellStyle name="xl119" xfId="35"/>
    <cellStyle name="xl120" xfId="36"/>
    <cellStyle name="xl121" xfId="37"/>
    <cellStyle name="xl122" xfId="38"/>
    <cellStyle name="xl123" xfId="39"/>
    <cellStyle name="xl124" xfId="40"/>
    <cellStyle name="xl125" xfId="41"/>
    <cellStyle name="xl126" xfId="42"/>
    <cellStyle name="xl127" xfId="43"/>
    <cellStyle name="xl128" xfId="44"/>
    <cellStyle name="xl129" xfId="45"/>
    <cellStyle name="xl130" xfId="46"/>
    <cellStyle name="xl131" xfId="47"/>
    <cellStyle name="xl132" xfId="48"/>
    <cellStyle name="xl133" xfId="49"/>
    <cellStyle name="xl134" xfId="50"/>
    <cellStyle name="xl135" xfId="51"/>
    <cellStyle name="xl136" xfId="52"/>
    <cellStyle name="xl137" xfId="53"/>
    <cellStyle name="xl138" xfId="54"/>
    <cellStyle name="xl139" xfId="55"/>
    <cellStyle name="xl140" xfId="56"/>
    <cellStyle name="xl141" xfId="57"/>
    <cellStyle name="xl142" xfId="58"/>
    <cellStyle name="xl143" xfId="59"/>
    <cellStyle name="xl144" xfId="60"/>
    <cellStyle name="xl145" xfId="61"/>
    <cellStyle name="xl146" xfId="62"/>
    <cellStyle name="xl147" xfId="63"/>
    <cellStyle name="xl148" xfId="64"/>
    <cellStyle name="xl149" xfId="65"/>
    <cellStyle name="xl150" xfId="66"/>
    <cellStyle name="xl151" xfId="67"/>
    <cellStyle name="xl152" xfId="68"/>
    <cellStyle name="xl153" xfId="69"/>
    <cellStyle name="xl154" xfId="70"/>
    <cellStyle name="xl155" xfId="71"/>
    <cellStyle name="xl156" xfId="72"/>
    <cellStyle name="xl157" xfId="73"/>
    <cellStyle name="xl158" xfId="74"/>
    <cellStyle name="xl159" xfId="75"/>
    <cellStyle name="xl160" xfId="76"/>
    <cellStyle name="xl161" xfId="77"/>
    <cellStyle name="xl162" xfId="78"/>
    <cellStyle name="xl163" xfId="79"/>
    <cellStyle name="xl164" xfId="80"/>
    <cellStyle name="xl165" xfId="81"/>
    <cellStyle name="xl166" xfId="82"/>
    <cellStyle name="xl167" xfId="83"/>
    <cellStyle name="xl168" xfId="84"/>
    <cellStyle name="xl169" xfId="85"/>
    <cellStyle name="xl170" xfId="86"/>
    <cellStyle name="xl171" xfId="87"/>
    <cellStyle name="xl172" xfId="88"/>
    <cellStyle name="xl173" xfId="89"/>
    <cellStyle name="xl174" xfId="90"/>
    <cellStyle name="xl175" xfId="91"/>
    <cellStyle name="xl176" xfId="92"/>
    <cellStyle name="xl177" xfId="93"/>
    <cellStyle name="xl178" xfId="94"/>
    <cellStyle name="xl179" xfId="95"/>
    <cellStyle name="xl180" xfId="96"/>
    <cellStyle name="xl181" xfId="97"/>
    <cellStyle name="xl182" xfId="98"/>
    <cellStyle name="xl183" xfId="99"/>
    <cellStyle name="xl184" xfId="100"/>
    <cellStyle name="xl185" xfId="101"/>
    <cellStyle name="xl186" xfId="102"/>
    <cellStyle name="xl187" xfId="103"/>
    <cellStyle name="xl21" xfId="104"/>
    <cellStyle name="xl21 2" xfId="105"/>
    <cellStyle name="xl22" xfId="106"/>
    <cellStyle name="xl22 2" xfId="107"/>
    <cellStyle name="xl23" xfId="108"/>
    <cellStyle name="xl23 2" xfId="109"/>
    <cellStyle name="xl24" xfId="110"/>
    <cellStyle name="xl24 2" xfId="111"/>
    <cellStyle name="xl25" xfId="112"/>
    <cellStyle name="xl25 2" xfId="113"/>
    <cellStyle name="xl26" xfId="114"/>
    <cellStyle name="xl26 2" xfId="115"/>
    <cellStyle name="xl27" xfId="116"/>
    <cellStyle name="xl28" xfId="117"/>
    <cellStyle name="xl29" xfId="118"/>
    <cellStyle name="xl30" xfId="119"/>
    <cellStyle name="xl31" xfId="120"/>
    <cellStyle name="xl32" xfId="121"/>
    <cellStyle name="xl33" xfId="122"/>
    <cellStyle name="xl34" xfId="123"/>
    <cellStyle name="xl35" xfId="124"/>
    <cellStyle name="xl36" xfId="125"/>
    <cellStyle name="xl37" xfId="126"/>
    <cellStyle name="xl38" xfId="127"/>
    <cellStyle name="xl38 2" xfId="128"/>
    <cellStyle name="xl39" xfId="129"/>
    <cellStyle name="xl40" xfId="130"/>
    <cellStyle name="xl41" xfId="131"/>
    <cellStyle name="xl42" xfId="132"/>
    <cellStyle name="xl42 2" xfId="133"/>
    <cellStyle name="xl43" xfId="134"/>
    <cellStyle name="xl44" xfId="135"/>
    <cellStyle name="xl45" xfId="136"/>
    <cellStyle name="xl46" xfId="137"/>
    <cellStyle name="xl47" xfId="138"/>
    <cellStyle name="xl48" xfId="139"/>
    <cellStyle name="xl49" xfId="140"/>
    <cellStyle name="xl50" xfId="141"/>
    <cellStyle name="xl51" xfId="142"/>
    <cellStyle name="xl52" xfId="143"/>
    <cellStyle name="xl53" xfId="144"/>
    <cellStyle name="xl54" xfId="145"/>
    <cellStyle name="xl55" xfId="146"/>
    <cellStyle name="xl56" xfId="147"/>
    <cellStyle name="xl57" xfId="148"/>
    <cellStyle name="xl58" xfId="149"/>
    <cellStyle name="xl59" xfId="150"/>
    <cellStyle name="xl60" xfId="151"/>
    <cellStyle name="xl61" xfId="152"/>
    <cellStyle name="xl62" xfId="153"/>
    <cellStyle name="xl63" xfId="154"/>
    <cellStyle name="xl63 2" xfId="155"/>
    <cellStyle name="xl64" xfId="156"/>
    <cellStyle name="xl65" xfId="157"/>
    <cellStyle name="xl66" xfId="158"/>
    <cellStyle name="xl67" xfId="159"/>
    <cellStyle name="xl68" xfId="160"/>
    <cellStyle name="xl69" xfId="161"/>
    <cellStyle name="xl70" xfId="162"/>
    <cellStyle name="xl71" xfId="163"/>
    <cellStyle name="xl72" xfId="164"/>
    <cellStyle name="xl73" xfId="165"/>
    <cellStyle name="xl74" xfId="166"/>
    <cellStyle name="xl75" xfId="167"/>
    <cellStyle name="xl76" xfId="168"/>
    <cellStyle name="xl77" xfId="169"/>
    <cellStyle name="xl78" xfId="170"/>
    <cellStyle name="xl79" xfId="171"/>
    <cellStyle name="xl80" xfId="172"/>
    <cellStyle name="xl81" xfId="173"/>
    <cellStyle name="xl82" xfId="174"/>
    <cellStyle name="xl83" xfId="175"/>
    <cellStyle name="xl84" xfId="176"/>
    <cellStyle name="xl85" xfId="177"/>
    <cellStyle name="xl86" xfId="178"/>
    <cellStyle name="xl87" xfId="179"/>
    <cellStyle name="xl88" xfId="180"/>
    <cellStyle name="xl89" xfId="181"/>
    <cellStyle name="xl90" xfId="182"/>
    <cellStyle name="xl91" xfId="183"/>
    <cellStyle name="xl92" xfId="184"/>
    <cellStyle name="xl93" xfId="185"/>
    <cellStyle name="xl94" xfId="186"/>
    <cellStyle name="xl95" xfId="187"/>
    <cellStyle name="xl96" xfId="188"/>
    <cellStyle name="xl97" xfId="189"/>
    <cellStyle name="xl98" xfId="190"/>
    <cellStyle name="xl99" xfId="191"/>
    <cellStyle name="Горизонтальный итог (тысячи)" xfId="192"/>
    <cellStyle name="Денежный [0] 2" xfId="193"/>
    <cellStyle name="Денежный [0] 3" xfId="194"/>
    <cellStyle name="Денежный [0] 4" xfId="195"/>
    <cellStyle name="Денежный [0] 5" xfId="196"/>
    <cellStyle name="Денежный 2" xfId="197"/>
    <cellStyle name="Денежный 3" xfId="198"/>
    <cellStyle name="Денежный 4" xfId="199"/>
    <cellStyle name="Денежный 5" xfId="200"/>
    <cellStyle name="Заголовок столбцов" xfId="201"/>
    <cellStyle name="Обычный" xfId="0" builtinId="0"/>
    <cellStyle name="Обычный 2" xfId="202"/>
    <cellStyle name="Обычный 2 2" xfId="203"/>
    <cellStyle name="Обычный 3" xfId="204"/>
    <cellStyle name="Обычный 3 2" xfId="205"/>
    <cellStyle name="Обычный 4" xfId="206"/>
    <cellStyle name="Обычный 5" xfId="207"/>
    <cellStyle name="Обычный 6" xfId="208"/>
    <cellStyle name="Обычный 7" xfId="1"/>
    <cellStyle name="Обычный 8" xfId="253"/>
    <cellStyle name="Подпись итогов" xfId="209"/>
    <cellStyle name="Процентный 2" xfId="210"/>
    <cellStyle name="Процентный 3" xfId="211"/>
    <cellStyle name="Процентный 4" xfId="212"/>
    <cellStyle name="Процентный 5" xfId="213"/>
    <cellStyle name="Процентный 6" xfId="214"/>
    <cellStyle name="Стиль 1" xfId="215"/>
    <cellStyle name="Стиль 1 2" xfId="216"/>
    <cellStyle name="Финансовый [0] 2" xfId="217"/>
    <cellStyle name="Финансовый [0] 3" xfId="218"/>
    <cellStyle name="Финансовый [0] 4" xfId="219"/>
    <cellStyle name="Финансовый [0] 5" xfId="220"/>
    <cellStyle name="Финансовый [0] 6" xfId="221"/>
    <cellStyle name="Финансовый 10" xfId="222"/>
    <cellStyle name="Финансовый 11" xfId="223"/>
    <cellStyle name="Финансовый 12" xfId="224"/>
    <cellStyle name="Финансовый 13" xfId="225"/>
    <cellStyle name="Финансовый 14" xfId="226"/>
    <cellStyle name="Финансовый 15" xfId="227"/>
    <cellStyle name="Финансовый 16" xfId="228"/>
    <cellStyle name="Финансовый 17" xfId="229"/>
    <cellStyle name="Финансовый 18" xfId="230"/>
    <cellStyle name="Финансовый 19" xfId="231"/>
    <cellStyle name="Финансовый 2" xfId="232"/>
    <cellStyle name="Финансовый 2 2" xfId="233"/>
    <cellStyle name="Финансовый 20" xfId="234"/>
    <cellStyle name="Финансовый 21" xfId="235"/>
    <cellStyle name="Финансовый 22" xfId="236"/>
    <cellStyle name="Финансовый 23" xfId="237"/>
    <cellStyle name="Финансовый 24" xfId="238"/>
    <cellStyle name="Финансовый 25" xfId="239"/>
    <cellStyle name="Финансовый 26" xfId="240"/>
    <cellStyle name="Финансовый 27" xfId="241"/>
    <cellStyle name="Финансовый 28" xfId="242"/>
    <cellStyle name="Финансовый 29" xfId="243"/>
    <cellStyle name="Финансовый 3" xfId="244"/>
    <cellStyle name="Финансовый 30" xfId="245"/>
    <cellStyle name="Финансовый 4" xfId="246"/>
    <cellStyle name="Финансовый 5" xfId="247"/>
    <cellStyle name="Финансовый 6" xfId="248"/>
    <cellStyle name="Финансовый 7" xfId="249"/>
    <cellStyle name="Финансовый 8" xfId="250"/>
    <cellStyle name="Финансовый 9" xfId="25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57"/>
  <sheetViews>
    <sheetView tabSelected="1" topLeftCell="A553" workbookViewId="0">
      <selection activeCell="A5" sqref="A5:K557"/>
    </sheetView>
  </sheetViews>
  <sheetFormatPr defaultRowHeight="12.75" x14ac:dyDescent="0.2"/>
  <cols>
    <col min="1" max="1" width="42.5" customWidth="1"/>
    <col min="2" max="2" width="6.33203125" customWidth="1"/>
    <col min="3" max="3" width="9.33203125" customWidth="1"/>
    <col min="4" max="4" width="8.5" customWidth="1"/>
    <col min="5" max="5" width="8.83203125" customWidth="1"/>
    <col min="6" max="6" width="13.6640625" customWidth="1"/>
    <col min="7" max="7" width="9" customWidth="1"/>
    <col min="8" max="9" width="23" customWidth="1"/>
    <col min="10" max="10" width="24" customWidth="1"/>
    <col min="11" max="11" width="24.33203125" customWidth="1"/>
    <col min="14" max="14" width="14.1640625" customWidth="1"/>
  </cols>
  <sheetData>
    <row r="1" spans="1:13" ht="55.5" customHeight="1" x14ac:dyDescent="0.2">
      <c r="A1" s="26" t="s">
        <v>315</v>
      </c>
      <c r="B1" s="27"/>
      <c r="C1" s="27"/>
      <c r="D1" s="27"/>
      <c r="E1" s="27"/>
      <c r="F1" s="27"/>
      <c r="G1" s="27"/>
      <c r="H1" s="27"/>
      <c r="I1" s="27"/>
      <c r="J1" s="27"/>
      <c r="K1" s="27"/>
      <c r="L1" s="12"/>
      <c r="M1" s="12"/>
    </row>
    <row r="2" spans="1:13" ht="15" customHeight="1" x14ac:dyDescent="0.2">
      <c r="A2" s="25" t="s">
        <v>1</v>
      </c>
      <c r="B2" s="25"/>
      <c r="C2" s="25"/>
      <c r="D2" s="25"/>
      <c r="E2" s="25"/>
      <c r="F2" s="25"/>
      <c r="G2" s="25"/>
      <c r="H2" s="25"/>
      <c r="I2" s="25"/>
      <c r="J2" s="25"/>
      <c r="K2" s="25"/>
    </row>
    <row r="3" spans="1:13" ht="117" customHeight="1" x14ac:dyDescent="0.2">
      <c r="A3" s="1" t="s">
        <v>2</v>
      </c>
      <c r="B3" s="1" t="s">
        <v>3</v>
      </c>
      <c r="C3" s="1" t="s">
        <v>4</v>
      </c>
      <c r="D3" s="1" t="s">
        <v>5</v>
      </c>
      <c r="E3" s="1" t="s">
        <v>6</v>
      </c>
      <c r="F3" s="1" t="s">
        <v>7</v>
      </c>
      <c r="G3" s="1" t="s">
        <v>8</v>
      </c>
      <c r="H3" s="13" t="s">
        <v>257</v>
      </c>
      <c r="I3" s="14" t="s">
        <v>258</v>
      </c>
      <c r="J3" s="14" t="s">
        <v>316</v>
      </c>
      <c r="K3" s="14" t="s">
        <v>172</v>
      </c>
    </row>
    <row r="4" spans="1:13" ht="20.85" customHeight="1" x14ac:dyDescent="0.2">
      <c r="A4" s="1" t="s">
        <v>9</v>
      </c>
      <c r="B4" s="1" t="s">
        <v>10</v>
      </c>
      <c r="C4" s="1" t="s">
        <v>11</v>
      </c>
      <c r="D4" s="1" t="s">
        <v>12</v>
      </c>
      <c r="E4" s="1" t="s">
        <v>13</v>
      </c>
      <c r="F4" s="1" t="s">
        <v>14</v>
      </c>
      <c r="G4" s="1" t="s">
        <v>15</v>
      </c>
      <c r="H4" s="1" t="s">
        <v>16</v>
      </c>
      <c r="I4" s="1">
        <v>9</v>
      </c>
      <c r="J4" s="1">
        <v>10</v>
      </c>
      <c r="K4" s="1">
        <v>11</v>
      </c>
    </row>
    <row r="5" spans="1:13" ht="79.5" customHeight="1" x14ac:dyDescent="0.2">
      <c r="A5" s="7" t="s">
        <v>206</v>
      </c>
      <c r="B5" s="8" t="s">
        <v>65</v>
      </c>
      <c r="C5" s="4" t="s">
        <v>0</v>
      </c>
      <c r="D5" s="4" t="s">
        <v>0</v>
      </c>
      <c r="E5" s="4" t="s">
        <v>0</v>
      </c>
      <c r="F5" s="4" t="s">
        <v>0</v>
      </c>
      <c r="G5" s="4" t="s">
        <v>0</v>
      </c>
      <c r="H5" s="9">
        <f>H6+H91+H226</f>
        <v>782772841.97000003</v>
      </c>
      <c r="I5" s="9">
        <f>I6+I91+I226</f>
        <v>794100751.78999996</v>
      </c>
      <c r="J5" s="9">
        <f>J6+J91+J226</f>
        <v>174371010.28</v>
      </c>
      <c r="K5" s="9">
        <f>J5/I5*100</f>
        <v>21.958298098439837</v>
      </c>
    </row>
    <row r="6" spans="1:13" ht="70.5" customHeight="1" x14ac:dyDescent="0.2">
      <c r="A6" s="7" t="s">
        <v>173</v>
      </c>
      <c r="B6" s="15" t="s">
        <v>65</v>
      </c>
      <c r="C6" s="15" t="s">
        <v>9</v>
      </c>
      <c r="D6" s="4"/>
      <c r="E6" s="4"/>
      <c r="F6" s="4"/>
      <c r="G6" s="4"/>
      <c r="H6" s="9">
        <f t="shared" ref="H6:I6" si="0">H7+H19+H24+H39+H44+H51+H60+H74+H79+H86+H69</f>
        <v>179687108.59</v>
      </c>
      <c r="I6" s="9">
        <f t="shared" si="0"/>
        <v>179687108.59</v>
      </c>
      <c r="J6" s="9">
        <f>J7+J19+J24+J39+J44+J51+J60+J74+J79+J86+J69</f>
        <v>95417879.450000003</v>
      </c>
      <c r="K6" s="9">
        <f t="shared" ref="K6:K85" si="1">J6/I6*100</f>
        <v>53.102239887291624</v>
      </c>
    </row>
    <row r="7" spans="1:13" ht="81.75" customHeight="1" x14ac:dyDescent="0.2">
      <c r="A7" s="7" t="s">
        <v>207</v>
      </c>
      <c r="B7" s="8" t="s">
        <v>65</v>
      </c>
      <c r="C7" s="8">
        <v>1</v>
      </c>
      <c r="D7" s="8" t="s">
        <v>65</v>
      </c>
      <c r="E7" s="4" t="s">
        <v>0</v>
      </c>
      <c r="F7" s="4" t="s">
        <v>0</v>
      </c>
      <c r="G7" s="4" t="s">
        <v>0</v>
      </c>
      <c r="H7" s="9">
        <v>39471192</v>
      </c>
      <c r="I7" s="9">
        <v>39471192</v>
      </c>
      <c r="J7" s="9">
        <f>J8</f>
        <v>18742146.140000001</v>
      </c>
      <c r="K7" s="9">
        <f t="shared" si="1"/>
        <v>47.483101447759672</v>
      </c>
    </row>
    <row r="8" spans="1:13" ht="76.5" customHeight="1" x14ac:dyDescent="0.2">
      <c r="A8" s="7" t="s">
        <v>167</v>
      </c>
      <c r="B8" s="8" t="s">
        <v>65</v>
      </c>
      <c r="C8" s="8">
        <v>1</v>
      </c>
      <c r="D8" s="8" t="s">
        <v>65</v>
      </c>
      <c r="E8" s="8" t="s">
        <v>66</v>
      </c>
      <c r="F8" s="10" t="s">
        <v>0</v>
      </c>
      <c r="G8" s="10" t="s">
        <v>0</v>
      </c>
      <c r="H8" s="9">
        <f t="shared" ref="H8:I8" si="2">H9+H12</f>
        <v>39471192</v>
      </c>
      <c r="I8" s="9">
        <f t="shared" si="2"/>
        <v>39471192</v>
      </c>
      <c r="J8" s="9">
        <f>J9+J12</f>
        <v>18742146.140000001</v>
      </c>
      <c r="K8" s="9">
        <f t="shared" si="1"/>
        <v>47.483101447759672</v>
      </c>
    </row>
    <row r="9" spans="1:13" ht="90.75" customHeight="1" x14ac:dyDescent="0.2">
      <c r="A9" s="6" t="s">
        <v>83</v>
      </c>
      <c r="B9" s="5" t="s">
        <v>65</v>
      </c>
      <c r="C9" s="5">
        <v>1</v>
      </c>
      <c r="D9" s="5" t="s">
        <v>65</v>
      </c>
      <c r="E9" s="5" t="s">
        <v>66</v>
      </c>
      <c r="F9" s="5" t="s">
        <v>84</v>
      </c>
      <c r="G9" s="16" t="s">
        <v>0</v>
      </c>
      <c r="H9" s="11">
        <v>1960365</v>
      </c>
      <c r="I9" s="11">
        <v>1960365</v>
      </c>
      <c r="J9" s="11">
        <f>J10</f>
        <v>1026503.61</v>
      </c>
      <c r="K9" s="3">
        <f t="shared" si="1"/>
        <v>52.362881912296942</v>
      </c>
    </row>
    <row r="10" spans="1:13" ht="108.75" customHeight="1" x14ac:dyDescent="0.2">
      <c r="A10" s="6" t="s">
        <v>22</v>
      </c>
      <c r="B10" s="5" t="s">
        <v>65</v>
      </c>
      <c r="C10" s="5">
        <v>1</v>
      </c>
      <c r="D10" s="5" t="s">
        <v>65</v>
      </c>
      <c r="E10" s="5" t="s">
        <v>66</v>
      </c>
      <c r="F10" s="5" t="s">
        <v>84</v>
      </c>
      <c r="G10" s="5" t="s">
        <v>23</v>
      </c>
      <c r="H10" s="11">
        <v>1960365</v>
      </c>
      <c r="I10" s="11">
        <v>1960365</v>
      </c>
      <c r="J10" s="11">
        <f>J11</f>
        <v>1026503.61</v>
      </c>
      <c r="K10" s="3">
        <f t="shared" si="1"/>
        <v>52.362881912296942</v>
      </c>
    </row>
    <row r="11" spans="1:13" ht="59.25" customHeight="1" x14ac:dyDescent="0.2">
      <c r="A11" s="6" t="s">
        <v>24</v>
      </c>
      <c r="B11" s="5" t="s">
        <v>65</v>
      </c>
      <c r="C11" s="5">
        <v>1</v>
      </c>
      <c r="D11" s="5" t="s">
        <v>65</v>
      </c>
      <c r="E11" s="5" t="s">
        <v>66</v>
      </c>
      <c r="F11" s="5" t="s">
        <v>84</v>
      </c>
      <c r="G11" s="5" t="s">
        <v>25</v>
      </c>
      <c r="H11" s="11">
        <v>1960365</v>
      </c>
      <c r="I11" s="11">
        <v>1960365</v>
      </c>
      <c r="J11" s="11">
        <v>1026503.61</v>
      </c>
      <c r="K11" s="3">
        <f t="shared" si="1"/>
        <v>52.362881912296942</v>
      </c>
    </row>
    <row r="12" spans="1:13" ht="129" customHeight="1" x14ac:dyDescent="0.2">
      <c r="A12" s="6" t="s">
        <v>54</v>
      </c>
      <c r="B12" s="5" t="s">
        <v>65</v>
      </c>
      <c r="C12" s="5">
        <v>1</v>
      </c>
      <c r="D12" s="5" t="s">
        <v>65</v>
      </c>
      <c r="E12" s="5" t="s">
        <v>66</v>
      </c>
      <c r="F12" s="5" t="s">
        <v>21</v>
      </c>
      <c r="G12" s="16" t="s">
        <v>0</v>
      </c>
      <c r="H12" s="11">
        <v>37510827</v>
      </c>
      <c r="I12" s="11">
        <v>37510827</v>
      </c>
      <c r="J12" s="11">
        <f>J13+J15+J17</f>
        <v>17715642.530000001</v>
      </c>
      <c r="K12" s="3">
        <f t="shared" si="1"/>
        <v>47.228077722733232</v>
      </c>
    </row>
    <row r="13" spans="1:13" ht="60.75" customHeight="1" x14ac:dyDescent="0.2">
      <c r="A13" s="6" t="s">
        <v>22</v>
      </c>
      <c r="B13" s="5" t="s">
        <v>65</v>
      </c>
      <c r="C13" s="5">
        <v>1</v>
      </c>
      <c r="D13" s="5" t="s">
        <v>65</v>
      </c>
      <c r="E13" s="5" t="s">
        <v>66</v>
      </c>
      <c r="F13" s="5" t="s">
        <v>21</v>
      </c>
      <c r="G13" s="5" t="s">
        <v>23</v>
      </c>
      <c r="H13" s="11">
        <v>31009073</v>
      </c>
      <c r="I13" s="11">
        <v>31009073</v>
      </c>
      <c r="J13" s="11">
        <f>J14</f>
        <v>14666389.550000001</v>
      </c>
      <c r="K13" s="3">
        <f t="shared" si="1"/>
        <v>47.29709124165047</v>
      </c>
    </row>
    <row r="14" spans="1:13" ht="54.75" customHeight="1" x14ac:dyDescent="0.2">
      <c r="A14" s="6" t="s">
        <v>24</v>
      </c>
      <c r="B14" s="5" t="s">
        <v>65</v>
      </c>
      <c r="C14" s="5">
        <v>1</v>
      </c>
      <c r="D14" s="5" t="s">
        <v>65</v>
      </c>
      <c r="E14" s="5" t="s">
        <v>66</v>
      </c>
      <c r="F14" s="5" t="s">
        <v>21</v>
      </c>
      <c r="G14" s="5" t="s">
        <v>25</v>
      </c>
      <c r="H14" s="11">
        <v>31009073</v>
      </c>
      <c r="I14" s="11">
        <v>31009073</v>
      </c>
      <c r="J14" s="11">
        <v>14666389.550000001</v>
      </c>
      <c r="K14" s="3">
        <f t="shared" si="1"/>
        <v>47.29709124165047</v>
      </c>
    </row>
    <row r="15" spans="1:13" ht="63.75" customHeight="1" x14ac:dyDescent="0.2">
      <c r="A15" s="6" t="s">
        <v>26</v>
      </c>
      <c r="B15" s="5" t="s">
        <v>65</v>
      </c>
      <c r="C15" s="5">
        <v>1</v>
      </c>
      <c r="D15" s="5" t="s">
        <v>65</v>
      </c>
      <c r="E15" s="5" t="s">
        <v>66</v>
      </c>
      <c r="F15" s="5" t="s">
        <v>21</v>
      </c>
      <c r="G15" s="5" t="s">
        <v>27</v>
      </c>
      <c r="H15" s="11">
        <v>6382754</v>
      </c>
      <c r="I15" s="11">
        <v>6382754</v>
      </c>
      <c r="J15" s="11">
        <f>J16</f>
        <v>3049252.98</v>
      </c>
      <c r="K15" s="3">
        <f t="shared" si="1"/>
        <v>47.773311959069702</v>
      </c>
    </row>
    <row r="16" spans="1:13" ht="61.5" customHeight="1" x14ac:dyDescent="0.2">
      <c r="A16" s="6" t="s">
        <v>28</v>
      </c>
      <c r="B16" s="5" t="s">
        <v>65</v>
      </c>
      <c r="C16" s="5">
        <v>1</v>
      </c>
      <c r="D16" s="5" t="s">
        <v>65</v>
      </c>
      <c r="E16" s="5" t="s">
        <v>66</v>
      </c>
      <c r="F16" s="5" t="s">
        <v>21</v>
      </c>
      <c r="G16" s="5" t="s">
        <v>29</v>
      </c>
      <c r="H16" s="11">
        <v>6382754</v>
      </c>
      <c r="I16" s="11">
        <v>6382754</v>
      </c>
      <c r="J16" s="11">
        <v>3049252.98</v>
      </c>
      <c r="K16" s="3">
        <f t="shared" si="1"/>
        <v>47.773311959069702</v>
      </c>
    </row>
    <row r="17" spans="1:11" ht="35.25" customHeight="1" x14ac:dyDescent="0.2">
      <c r="A17" s="6" t="s">
        <v>33</v>
      </c>
      <c r="B17" s="5" t="s">
        <v>65</v>
      </c>
      <c r="C17" s="5">
        <v>1</v>
      </c>
      <c r="D17" s="5" t="s">
        <v>65</v>
      </c>
      <c r="E17" s="5" t="s">
        <v>66</v>
      </c>
      <c r="F17" s="5" t="s">
        <v>21</v>
      </c>
      <c r="G17" s="5" t="s">
        <v>34</v>
      </c>
      <c r="H17" s="11">
        <v>119000</v>
      </c>
      <c r="I17" s="11">
        <v>119000</v>
      </c>
      <c r="J17" s="11">
        <f>J18</f>
        <v>0</v>
      </c>
      <c r="K17" s="3">
        <f t="shared" si="1"/>
        <v>0</v>
      </c>
    </row>
    <row r="18" spans="1:11" ht="70.5" customHeight="1" x14ac:dyDescent="0.2">
      <c r="A18" s="6" t="s">
        <v>71</v>
      </c>
      <c r="B18" s="5" t="s">
        <v>65</v>
      </c>
      <c r="C18" s="5">
        <v>1</v>
      </c>
      <c r="D18" s="5" t="s">
        <v>65</v>
      </c>
      <c r="E18" s="5" t="s">
        <v>66</v>
      </c>
      <c r="F18" s="5" t="s">
        <v>21</v>
      </c>
      <c r="G18" s="5" t="s">
        <v>72</v>
      </c>
      <c r="H18" s="11">
        <v>119000</v>
      </c>
      <c r="I18" s="11">
        <v>119000</v>
      </c>
      <c r="J18" s="11">
        <v>0</v>
      </c>
      <c r="K18" s="11">
        <f t="shared" si="1"/>
        <v>0</v>
      </c>
    </row>
    <row r="19" spans="1:11" ht="91.5" customHeight="1" x14ac:dyDescent="0.2">
      <c r="A19" s="7" t="s">
        <v>208</v>
      </c>
      <c r="B19" s="8" t="s">
        <v>65</v>
      </c>
      <c r="C19" s="8">
        <v>1</v>
      </c>
      <c r="D19" s="8" t="s">
        <v>174</v>
      </c>
      <c r="E19" s="4" t="s">
        <v>0</v>
      </c>
      <c r="F19" s="4" t="s">
        <v>0</v>
      </c>
      <c r="G19" s="4" t="s">
        <v>0</v>
      </c>
      <c r="H19" s="9">
        <v>8400</v>
      </c>
      <c r="I19" s="9">
        <v>8400</v>
      </c>
      <c r="J19" s="9">
        <f>J20</f>
        <v>8400</v>
      </c>
      <c r="K19" s="2">
        <f t="shared" si="1"/>
        <v>100</v>
      </c>
    </row>
    <row r="20" spans="1:11" ht="93.75" customHeight="1" x14ac:dyDescent="0.2">
      <c r="A20" s="7" t="s">
        <v>167</v>
      </c>
      <c r="B20" s="8" t="s">
        <v>65</v>
      </c>
      <c r="C20" s="8">
        <v>1</v>
      </c>
      <c r="D20" s="8" t="s">
        <v>174</v>
      </c>
      <c r="E20" s="8" t="s">
        <v>66</v>
      </c>
      <c r="F20" s="10" t="s">
        <v>0</v>
      </c>
      <c r="G20" s="10" t="s">
        <v>0</v>
      </c>
      <c r="H20" s="9">
        <v>8400</v>
      </c>
      <c r="I20" s="9">
        <v>8400</v>
      </c>
      <c r="J20" s="9">
        <f>J21</f>
        <v>8400</v>
      </c>
      <c r="K20" s="9">
        <f t="shared" si="1"/>
        <v>100</v>
      </c>
    </row>
    <row r="21" spans="1:11" ht="99" customHeight="1" x14ac:dyDescent="0.2">
      <c r="A21" s="6" t="s">
        <v>209</v>
      </c>
      <c r="B21" s="5" t="s">
        <v>65</v>
      </c>
      <c r="C21" s="5">
        <v>1</v>
      </c>
      <c r="D21" s="5" t="s">
        <v>174</v>
      </c>
      <c r="E21" s="5" t="s">
        <v>66</v>
      </c>
      <c r="F21" s="5" t="s">
        <v>86</v>
      </c>
      <c r="G21" s="16" t="s">
        <v>0</v>
      </c>
      <c r="H21" s="11">
        <v>8400</v>
      </c>
      <c r="I21" s="11">
        <v>8400</v>
      </c>
      <c r="J21" s="11">
        <f>J22</f>
        <v>8400</v>
      </c>
      <c r="K21" s="3">
        <f t="shared" si="1"/>
        <v>100</v>
      </c>
    </row>
    <row r="22" spans="1:11" ht="54.75" customHeight="1" x14ac:dyDescent="0.2">
      <c r="A22" s="6" t="s">
        <v>26</v>
      </c>
      <c r="B22" s="5" t="s">
        <v>65</v>
      </c>
      <c r="C22" s="5">
        <v>1</v>
      </c>
      <c r="D22" s="5" t="s">
        <v>174</v>
      </c>
      <c r="E22" s="5" t="s">
        <v>66</v>
      </c>
      <c r="F22" s="5" t="s">
        <v>86</v>
      </c>
      <c r="G22" s="5" t="s">
        <v>27</v>
      </c>
      <c r="H22" s="11">
        <v>8400</v>
      </c>
      <c r="I22" s="11">
        <v>8400</v>
      </c>
      <c r="J22" s="11">
        <f>J23</f>
        <v>8400</v>
      </c>
      <c r="K22" s="3">
        <f t="shared" si="1"/>
        <v>100</v>
      </c>
    </row>
    <row r="23" spans="1:11" ht="69.75" customHeight="1" x14ac:dyDescent="0.2">
      <c r="A23" s="6" t="s">
        <v>28</v>
      </c>
      <c r="B23" s="5" t="s">
        <v>65</v>
      </c>
      <c r="C23" s="5">
        <v>1</v>
      </c>
      <c r="D23" s="5" t="s">
        <v>174</v>
      </c>
      <c r="E23" s="5" t="s">
        <v>66</v>
      </c>
      <c r="F23" s="5" t="s">
        <v>86</v>
      </c>
      <c r="G23" s="5" t="s">
        <v>29</v>
      </c>
      <c r="H23" s="11">
        <v>8400</v>
      </c>
      <c r="I23" s="11">
        <v>8400</v>
      </c>
      <c r="J23" s="11">
        <v>8400</v>
      </c>
      <c r="K23" s="11">
        <f t="shared" si="1"/>
        <v>100</v>
      </c>
    </row>
    <row r="24" spans="1:11" ht="154.5" customHeight="1" x14ac:dyDescent="0.2">
      <c r="A24" s="7" t="s">
        <v>259</v>
      </c>
      <c r="B24" s="8" t="s">
        <v>65</v>
      </c>
      <c r="C24" s="8">
        <v>1</v>
      </c>
      <c r="D24" s="8" t="s">
        <v>129</v>
      </c>
      <c r="E24" s="4" t="s">
        <v>0</v>
      </c>
      <c r="F24" s="4" t="s">
        <v>0</v>
      </c>
      <c r="G24" s="4" t="s">
        <v>0</v>
      </c>
      <c r="H24" s="9">
        <v>2090526</v>
      </c>
      <c r="I24" s="9">
        <v>2090526</v>
      </c>
      <c r="J24" s="9">
        <f>J25</f>
        <v>815790.81</v>
      </c>
      <c r="K24" s="2">
        <f t="shared" si="1"/>
        <v>39.023231952149843</v>
      </c>
    </row>
    <row r="25" spans="1:11" ht="63.75" customHeight="1" x14ac:dyDescent="0.2">
      <c r="A25" s="7" t="s">
        <v>167</v>
      </c>
      <c r="B25" s="8" t="s">
        <v>65</v>
      </c>
      <c r="C25" s="8">
        <v>1</v>
      </c>
      <c r="D25" s="8" t="s">
        <v>129</v>
      </c>
      <c r="E25" s="8" t="s">
        <v>66</v>
      </c>
      <c r="F25" s="10" t="s">
        <v>0</v>
      </c>
      <c r="G25" s="10" t="s">
        <v>0</v>
      </c>
      <c r="H25" s="9">
        <v>2090526</v>
      </c>
      <c r="I25" s="9">
        <v>2090526</v>
      </c>
      <c r="J25" s="9">
        <f>J26+J31</f>
        <v>815790.81</v>
      </c>
      <c r="K25" s="9">
        <f t="shared" si="1"/>
        <v>39.023231952149843</v>
      </c>
    </row>
    <row r="26" spans="1:11" ht="136.5" customHeight="1" x14ac:dyDescent="0.2">
      <c r="A26" s="6" t="s">
        <v>175</v>
      </c>
      <c r="B26" s="5" t="s">
        <v>65</v>
      </c>
      <c r="C26" s="5">
        <v>1</v>
      </c>
      <c r="D26" s="5" t="s">
        <v>129</v>
      </c>
      <c r="E26" s="5" t="s">
        <v>66</v>
      </c>
      <c r="F26" s="5" t="s">
        <v>176</v>
      </c>
      <c r="G26" s="16" t="s">
        <v>0</v>
      </c>
      <c r="H26" s="11">
        <v>1493090</v>
      </c>
      <c r="I26" s="11">
        <v>1493090</v>
      </c>
      <c r="J26" s="11">
        <f>J27+J29</f>
        <v>599407.80000000005</v>
      </c>
      <c r="K26" s="3">
        <f t="shared" si="1"/>
        <v>40.145456737370154</v>
      </c>
    </row>
    <row r="27" spans="1:11" ht="54.75" customHeight="1" x14ac:dyDescent="0.2">
      <c r="A27" s="6" t="s">
        <v>22</v>
      </c>
      <c r="B27" s="5" t="s">
        <v>65</v>
      </c>
      <c r="C27" s="5">
        <v>1</v>
      </c>
      <c r="D27" s="5" t="s">
        <v>129</v>
      </c>
      <c r="E27" s="5" t="s">
        <v>66</v>
      </c>
      <c r="F27" s="5" t="s">
        <v>176</v>
      </c>
      <c r="G27" s="5" t="s">
        <v>23</v>
      </c>
      <c r="H27" s="11">
        <v>1185725</v>
      </c>
      <c r="I27" s="11">
        <v>1185725</v>
      </c>
      <c r="J27" s="11">
        <f>J28</f>
        <v>579193.12</v>
      </c>
      <c r="K27" s="3">
        <f t="shared" si="1"/>
        <v>48.847171140019817</v>
      </c>
    </row>
    <row r="28" spans="1:11" ht="54.75" customHeight="1" x14ac:dyDescent="0.2">
      <c r="A28" s="6" t="s">
        <v>24</v>
      </c>
      <c r="B28" s="5" t="s">
        <v>65</v>
      </c>
      <c r="C28" s="5">
        <v>1</v>
      </c>
      <c r="D28" s="5" t="s">
        <v>129</v>
      </c>
      <c r="E28" s="5" t="s">
        <v>66</v>
      </c>
      <c r="F28" s="5" t="s">
        <v>176</v>
      </c>
      <c r="G28" s="5" t="s">
        <v>25</v>
      </c>
      <c r="H28" s="11">
        <v>1185725</v>
      </c>
      <c r="I28" s="11">
        <v>1185725</v>
      </c>
      <c r="J28" s="11">
        <v>579193.12</v>
      </c>
      <c r="K28" s="3">
        <f t="shared" si="1"/>
        <v>48.847171140019817</v>
      </c>
    </row>
    <row r="29" spans="1:11" ht="42.75" customHeight="1" x14ac:dyDescent="0.2">
      <c r="A29" s="6" t="s">
        <v>26</v>
      </c>
      <c r="B29" s="5" t="s">
        <v>65</v>
      </c>
      <c r="C29" s="5">
        <v>1</v>
      </c>
      <c r="D29" s="5" t="s">
        <v>129</v>
      </c>
      <c r="E29" s="5" t="s">
        <v>66</v>
      </c>
      <c r="F29" s="5" t="s">
        <v>176</v>
      </c>
      <c r="G29" s="5" t="s">
        <v>27</v>
      </c>
      <c r="H29" s="11">
        <v>307365</v>
      </c>
      <c r="I29" s="11">
        <v>307365</v>
      </c>
      <c r="J29" s="11">
        <f>J30</f>
        <v>20214.68</v>
      </c>
      <c r="K29" s="3">
        <f t="shared" si="1"/>
        <v>6.5767670359344752</v>
      </c>
    </row>
    <row r="30" spans="1:11" ht="68.25" customHeight="1" x14ac:dyDescent="0.2">
      <c r="A30" s="6" t="s">
        <v>28</v>
      </c>
      <c r="B30" s="5" t="s">
        <v>65</v>
      </c>
      <c r="C30" s="5">
        <v>1</v>
      </c>
      <c r="D30" s="5" t="s">
        <v>129</v>
      </c>
      <c r="E30" s="5" t="s">
        <v>66</v>
      </c>
      <c r="F30" s="5" t="s">
        <v>176</v>
      </c>
      <c r="G30" s="5" t="s">
        <v>29</v>
      </c>
      <c r="H30" s="11">
        <v>307365</v>
      </c>
      <c r="I30" s="11">
        <v>307365</v>
      </c>
      <c r="J30" s="11">
        <v>20214.68</v>
      </c>
      <c r="K30" s="11">
        <f t="shared" si="1"/>
        <v>6.5767670359344752</v>
      </c>
    </row>
    <row r="31" spans="1:11" ht="195" customHeight="1" x14ac:dyDescent="0.2">
      <c r="A31" s="6" t="s">
        <v>177</v>
      </c>
      <c r="B31" s="5" t="s">
        <v>65</v>
      </c>
      <c r="C31" s="5">
        <v>1</v>
      </c>
      <c r="D31" s="5" t="s">
        <v>129</v>
      </c>
      <c r="E31" s="5" t="s">
        <v>66</v>
      </c>
      <c r="F31" s="5" t="s">
        <v>178</v>
      </c>
      <c r="G31" s="16" t="s">
        <v>0</v>
      </c>
      <c r="H31" s="11">
        <v>597236</v>
      </c>
      <c r="I31" s="11">
        <v>597236</v>
      </c>
      <c r="J31" s="11">
        <f>J32+J34</f>
        <v>216383.01</v>
      </c>
      <c r="K31" s="3">
        <f t="shared" si="1"/>
        <v>36.230737932743509</v>
      </c>
    </row>
    <row r="32" spans="1:11" ht="133.5" customHeight="1" x14ac:dyDescent="0.2">
      <c r="A32" s="6" t="s">
        <v>22</v>
      </c>
      <c r="B32" s="5" t="s">
        <v>65</v>
      </c>
      <c r="C32" s="5">
        <v>1</v>
      </c>
      <c r="D32" s="5" t="s">
        <v>129</v>
      </c>
      <c r="E32" s="5" t="s">
        <v>66</v>
      </c>
      <c r="F32" s="5" t="s">
        <v>178</v>
      </c>
      <c r="G32" s="5" t="s">
        <v>23</v>
      </c>
      <c r="H32" s="11">
        <v>485563</v>
      </c>
      <c r="I32" s="11">
        <v>485563</v>
      </c>
      <c r="J32" s="11">
        <f>J33</f>
        <v>216383.01</v>
      </c>
      <c r="K32" s="3">
        <f t="shared" si="1"/>
        <v>44.563323399847185</v>
      </c>
    </row>
    <row r="33" spans="1:11" ht="68.25" customHeight="1" x14ac:dyDescent="0.2">
      <c r="A33" s="6" t="s">
        <v>24</v>
      </c>
      <c r="B33" s="5" t="s">
        <v>65</v>
      </c>
      <c r="C33" s="5">
        <v>1</v>
      </c>
      <c r="D33" s="5" t="s">
        <v>129</v>
      </c>
      <c r="E33" s="5" t="s">
        <v>66</v>
      </c>
      <c r="F33" s="5" t="s">
        <v>178</v>
      </c>
      <c r="G33" s="5" t="s">
        <v>25</v>
      </c>
      <c r="H33" s="11">
        <v>485563</v>
      </c>
      <c r="I33" s="11">
        <v>485563</v>
      </c>
      <c r="J33" s="11">
        <v>216383.01</v>
      </c>
      <c r="K33" s="3">
        <f t="shared" si="1"/>
        <v>44.563323399847185</v>
      </c>
    </row>
    <row r="34" spans="1:11" ht="73.5" customHeight="1" x14ac:dyDescent="0.2">
      <c r="A34" s="6" t="s">
        <v>26</v>
      </c>
      <c r="B34" s="5" t="s">
        <v>65</v>
      </c>
      <c r="C34" s="5">
        <v>1</v>
      </c>
      <c r="D34" s="5" t="s">
        <v>129</v>
      </c>
      <c r="E34" s="5" t="s">
        <v>66</v>
      </c>
      <c r="F34" s="5" t="s">
        <v>178</v>
      </c>
      <c r="G34" s="5" t="s">
        <v>27</v>
      </c>
      <c r="H34" s="11">
        <v>111673</v>
      </c>
      <c r="I34" s="11">
        <v>111673</v>
      </c>
      <c r="J34" s="11">
        <f>J35</f>
        <v>0</v>
      </c>
      <c r="K34" s="3">
        <f t="shared" si="1"/>
        <v>0</v>
      </c>
    </row>
    <row r="35" spans="1:11" ht="71.25" customHeight="1" x14ac:dyDescent="0.2">
      <c r="A35" s="6" t="s">
        <v>28</v>
      </c>
      <c r="B35" s="5" t="s">
        <v>65</v>
      </c>
      <c r="C35" s="5">
        <v>1</v>
      </c>
      <c r="D35" s="5" t="s">
        <v>129</v>
      </c>
      <c r="E35" s="5" t="s">
        <v>66</v>
      </c>
      <c r="F35" s="5" t="s">
        <v>178</v>
      </c>
      <c r="G35" s="5" t="s">
        <v>29</v>
      </c>
      <c r="H35" s="11">
        <v>111673</v>
      </c>
      <c r="I35" s="11">
        <v>111673</v>
      </c>
      <c r="J35" s="11">
        <v>0</v>
      </c>
      <c r="K35" s="11">
        <f t="shared" si="1"/>
        <v>0</v>
      </c>
    </row>
    <row r="36" spans="1:11" ht="167.25" customHeight="1" x14ac:dyDescent="0.2">
      <c r="A36" s="6" t="s">
        <v>179</v>
      </c>
      <c r="B36" s="5" t="s">
        <v>65</v>
      </c>
      <c r="C36" s="5">
        <v>1</v>
      </c>
      <c r="D36" s="5" t="s">
        <v>129</v>
      </c>
      <c r="E36" s="5" t="s">
        <v>66</v>
      </c>
      <c r="F36" s="5" t="s">
        <v>180</v>
      </c>
      <c r="G36" s="16" t="s">
        <v>0</v>
      </c>
      <c r="H36" s="11">
        <v>200</v>
      </c>
      <c r="I36" s="11">
        <v>200</v>
      </c>
      <c r="J36" s="11">
        <f>J37</f>
        <v>0</v>
      </c>
      <c r="K36" s="3">
        <f t="shared" si="1"/>
        <v>0</v>
      </c>
    </row>
    <row r="37" spans="1:11" ht="86.25" customHeight="1" x14ac:dyDescent="0.2">
      <c r="A37" s="6" t="s">
        <v>26</v>
      </c>
      <c r="B37" s="5" t="s">
        <v>65</v>
      </c>
      <c r="C37" s="5">
        <v>1</v>
      </c>
      <c r="D37" s="5" t="s">
        <v>129</v>
      </c>
      <c r="E37" s="5" t="s">
        <v>66</v>
      </c>
      <c r="F37" s="5" t="s">
        <v>180</v>
      </c>
      <c r="G37" s="5" t="s">
        <v>27</v>
      </c>
      <c r="H37" s="11">
        <v>200</v>
      </c>
      <c r="I37" s="11">
        <v>200</v>
      </c>
      <c r="J37" s="11">
        <f>J38</f>
        <v>0</v>
      </c>
      <c r="K37" s="3">
        <f t="shared" si="1"/>
        <v>0</v>
      </c>
    </row>
    <row r="38" spans="1:11" ht="54.75" customHeight="1" x14ac:dyDescent="0.2">
      <c r="A38" s="6" t="s">
        <v>28</v>
      </c>
      <c r="B38" s="5" t="s">
        <v>65</v>
      </c>
      <c r="C38" s="5">
        <v>1</v>
      </c>
      <c r="D38" s="5" t="s">
        <v>129</v>
      </c>
      <c r="E38" s="5" t="s">
        <v>66</v>
      </c>
      <c r="F38" s="5" t="s">
        <v>180</v>
      </c>
      <c r="G38" s="5" t="s">
        <v>29</v>
      </c>
      <c r="H38" s="11">
        <v>200</v>
      </c>
      <c r="I38" s="11">
        <v>200</v>
      </c>
      <c r="J38" s="11">
        <v>0</v>
      </c>
      <c r="K38" s="3">
        <f t="shared" si="1"/>
        <v>0</v>
      </c>
    </row>
    <row r="39" spans="1:11" ht="87.75" customHeight="1" x14ac:dyDescent="0.2">
      <c r="A39" s="7" t="s">
        <v>67</v>
      </c>
      <c r="B39" s="8" t="s">
        <v>65</v>
      </c>
      <c r="C39" s="8">
        <v>1</v>
      </c>
      <c r="D39" s="8" t="s">
        <v>163</v>
      </c>
      <c r="E39" s="4" t="s">
        <v>0</v>
      </c>
      <c r="F39" s="4" t="s">
        <v>0</v>
      </c>
      <c r="G39" s="4" t="s">
        <v>0</v>
      </c>
      <c r="H39" s="9">
        <v>6237923</v>
      </c>
      <c r="I39" s="9">
        <v>6237923</v>
      </c>
      <c r="J39" s="9">
        <f>J40</f>
        <v>3433607.73</v>
      </c>
      <c r="K39" s="9">
        <f t="shared" si="1"/>
        <v>55.044086469166096</v>
      </c>
    </row>
    <row r="40" spans="1:11" ht="54.75" customHeight="1" x14ac:dyDescent="0.2">
      <c r="A40" s="7" t="s">
        <v>167</v>
      </c>
      <c r="B40" s="8" t="s">
        <v>65</v>
      </c>
      <c r="C40" s="8">
        <v>1</v>
      </c>
      <c r="D40" s="8" t="s">
        <v>163</v>
      </c>
      <c r="E40" s="8" t="s">
        <v>66</v>
      </c>
      <c r="F40" s="10" t="s">
        <v>0</v>
      </c>
      <c r="G40" s="10" t="s">
        <v>0</v>
      </c>
      <c r="H40" s="9">
        <v>6237923</v>
      </c>
      <c r="I40" s="9">
        <v>6237923</v>
      </c>
      <c r="J40" s="9">
        <f>J41</f>
        <v>3433607.73</v>
      </c>
      <c r="K40" s="9">
        <f t="shared" si="1"/>
        <v>55.044086469166096</v>
      </c>
    </row>
    <row r="41" spans="1:11" ht="54.75" customHeight="1" x14ac:dyDescent="0.2">
      <c r="A41" s="6" t="s">
        <v>67</v>
      </c>
      <c r="B41" s="5" t="s">
        <v>65</v>
      </c>
      <c r="C41" s="5">
        <v>1</v>
      </c>
      <c r="D41" s="5" t="s">
        <v>163</v>
      </c>
      <c r="E41" s="5" t="s">
        <v>66</v>
      </c>
      <c r="F41" s="5" t="s">
        <v>68</v>
      </c>
      <c r="G41" s="16" t="s">
        <v>0</v>
      </c>
      <c r="H41" s="11">
        <v>6237923</v>
      </c>
      <c r="I41" s="11">
        <v>6237923</v>
      </c>
      <c r="J41" s="11">
        <f>J42</f>
        <v>3433607.73</v>
      </c>
      <c r="K41" s="3">
        <f t="shared" si="1"/>
        <v>55.044086469166096</v>
      </c>
    </row>
    <row r="42" spans="1:11" ht="66" customHeight="1" x14ac:dyDescent="0.2">
      <c r="A42" s="6" t="s">
        <v>42</v>
      </c>
      <c r="B42" s="5" t="s">
        <v>65</v>
      </c>
      <c r="C42" s="5">
        <v>1</v>
      </c>
      <c r="D42" s="5" t="s">
        <v>163</v>
      </c>
      <c r="E42" s="5" t="s">
        <v>66</v>
      </c>
      <c r="F42" s="5" t="s">
        <v>68</v>
      </c>
      <c r="G42" s="5" t="s">
        <v>43</v>
      </c>
      <c r="H42" s="11">
        <v>6237923</v>
      </c>
      <c r="I42" s="11">
        <v>6237923</v>
      </c>
      <c r="J42" s="11">
        <f>J43</f>
        <v>3433607.73</v>
      </c>
      <c r="K42" s="11">
        <f t="shared" si="1"/>
        <v>55.044086469166096</v>
      </c>
    </row>
    <row r="43" spans="1:11" ht="54.75" customHeight="1" x14ac:dyDescent="0.2">
      <c r="A43" s="6" t="s">
        <v>59</v>
      </c>
      <c r="B43" s="5" t="s">
        <v>65</v>
      </c>
      <c r="C43" s="5">
        <v>1</v>
      </c>
      <c r="D43" s="5" t="s">
        <v>163</v>
      </c>
      <c r="E43" s="5" t="s">
        <v>66</v>
      </c>
      <c r="F43" s="5" t="s">
        <v>68</v>
      </c>
      <c r="G43" s="5" t="s">
        <v>60</v>
      </c>
      <c r="H43" s="11">
        <v>6237923</v>
      </c>
      <c r="I43" s="11">
        <v>6237923</v>
      </c>
      <c r="J43" s="11">
        <v>3433607.73</v>
      </c>
      <c r="K43" s="3">
        <f t="shared" si="1"/>
        <v>55.044086469166096</v>
      </c>
    </row>
    <row r="44" spans="1:11" ht="77.25" customHeight="1" x14ac:dyDescent="0.2">
      <c r="A44" s="7" t="s">
        <v>69</v>
      </c>
      <c r="B44" s="8" t="s">
        <v>65</v>
      </c>
      <c r="C44" s="8">
        <v>1</v>
      </c>
      <c r="D44" s="8" t="s">
        <v>164</v>
      </c>
      <c r="E44" s="4" t="s">
        <v>0</v>
      </c>
      <c r="F44" s="4" t="s">
        <v>0</v>
      </c>
      <c r="G44" s="4" t="s">
        <v>0</v>
      </c>
      <c r="H44" s="9">
        <f t="shared" ref="H44:I45" si="3">H45</f>
        <v>8606770</v>
      </c>
      <c r="I44" s="9">
        <f t="shared" si="3"/>
        <v>8606770</v>
      </c>
      <c r="J44" s="9">
        <f>J45</f>
        <v>4528147.4800000004</v>
      </c>
      <c r="K44" s="9">
        <f t="shared" si="1"/>
        <v>52.611461442562081</v>
      </c>
    </row>
    <row r="45" spans="1:11" ht="30" customHeight="1" x14ac:dyDescent="0.2">
      <c r="A45" s="7" t="s">
        <v>167</v>
      </c>
      <c r="B45" s="8" t="s">
        <v>65</v>
      </c>
      <c r="C45" s="8">
        <v>1</v>
      </c>
      <c r="D45" s="8" t="s">
        <v>164</v>
      </c>
      <c r="E45" s="8" t="s">
        <v>66</v>
      </c>
      <c r="F45" s="10" t="s">
        <v>0</v>
      </c>
      <c r="G45" s="10" t="s">
        <v>0</v>
      </c>
      <c r="H45" s="9">
        <f t="shared" si="3"/>
        <v>8606770</v>
      </c>
      <c r="I45" s="9">
        <f t="shared" si="3"/>
        <v>8606770</v>
      </c>
      <c r="J45" s="9">
        <f>J46</f>
        <v>4528147.4800000004</v>
      </c>
      <c r="K45" s="9">
        <f t="shared" si="1"/>
        <v>52.611461442562081</v>
      </c>
    </row>
    <row r="46" spans="1:11" ht="81" customHeight="1" x14ac:dyDescent="0.2">
      <c r="A46" s="6" t="s">
        <v>69</v>
      </c>
      <c r="B46" s="5" t="s">
        <v>65</v>
      </c>
      <c r="C46" s="5">
        <v>1</v>
      </c>
      <c r="D46" s="5" t="s">
        <v>164</v>
      </c>
      <c r="E46" s="5" t="s">
        <v>66</v>
      </c>
      <c r="F46" s="5" t="s">
        <v>70</v>
      </c>
      <c r="G46" s="16" t="s">
        <v>0</v>
      </c>
      <c r="H46" s="11">
        <f t="shared" ref="H46:I46" si="4">H47+H49</f>
        <v>8606770</v>
      </c>
      <c r="I46" s="11">
        <f t="shared" si="4"/>
        <v>8606770</v>
      </c>
      <c r="J46" s="11">
        <f>J47+J49</f>
        <v>4528147.4800000004</v>
      </c>
      <c r="K46" s="3">
        <f t="shared" si="1"/>
        <v>52.611461442562081</v>
      </c>
    </row>
    <row r="47" spans="1:11" ht="62.25" customHeight="1" x14ac:dyDescent="0.2">
      <c r="A47" s="6" t="s">
        <v>26</v>
      </c>
      <c r="B47" s="5" t="s">
        <v>65</v>
      </c>
      <c r="C47" s="5">
        <v>1</v>
      </c>
      <c r="D47" s="5" t="s">
        <v>164</v>
      </c>
      <c r="E47" s="5" t="s">
        <v>66</v>
      </c>
      <c r="F47" s="5" t="s">
        <v>70</v>
      </c>
      <c r="G47" s="5" t="s">
        <v>27</v>
      </c>
      <c r="H47" s="11">
        <f t="shared" ref="H47:I47" si="5">H48</f>
        <v>8472266</v>
      </c>
      <c r="I47" s="11">
        <f t="shared" si="5"/>
        <v>8472266</v>
      </c>
      <c r="J47" s="11">
        <f>J48</f>
        <v>4528147.4800000004</v>
      </c>
      <c r="K47" s="11">
        <f t="shared" si="1"/>
        <v>53.446710478637002</v>
      </c>
    </row>
    <row r="48" spans="1:11" ht="54.75" customHeight="1" x14ac:dyDescent="0.2">
      <c r="A48" s="6" t="s">
        <v>28</v>
      </c>
      <c r="B48" s="5" t="s">
        <v>65</v>
      </c>
      <c r="C48" s="5">
        <v>1</v>
      </c>
      <c r="D48" s="5" t="s">
        <v>164</v>
      </c>
      <c r="E48" s="5" t="s">
        <v>66</v>
      </c>
      <c r="F48" s="5" t="s">
        <v>70</v>
      </c>
      <c r="G48" s="5" t="s">
        <v>29</v>
      </c>
      <c r="H48" s="11">
        <v>8472266</v>
      </c>
      <c r="I48" s="11">
        <v>8472266</v>
      </c>
      <c r="J48" s="11">
        <v>4528147.4800000004</v>
      </c>
      <c r="K48" s="11">
        <f t="shared" si="1"/>
        <v>53.446710478637002</v>
      </c>
    </row>
    <row r="49" spans="1:11" ht="46.5" customHeight="1" x14ac:dyDescent="0.2">
      <c r="A49" s="6" t="s">
        <v>33</v>
      </c>
      <c r="B49" s="5" t="s">
        <v>65</v>
      </c>
      <c r="C49" s="5">
        <v>1</v>
      </c>
      <c r="D49" s="5" t="s">
        <v>164</v>
      </c>
      <c r="E49" s="5" t="s">
        <v>66</v>
      </c>
      <c r="F49" s="5" t="s">
        <v>70</v>
      </c>
      <c r="G49" s="5" t="s">
        <v>34</v>
      </c>
      <c r="H49" s="11">
        <v>134504</v>
      </c>
      <c r="I49" s="11">
        <v>134504</v>
      </c>
      <c r="J49" s="11">
        <f>J50</f>
        <v>0</v>
      </c>
      <c r="K49" s="3">
        <f t="shared" si="1"/>
        <v>0</v>
      </c>
    </row>
    <row r="50" spans="1:11" ht="53.25" customHeight="1" x14ac:dyDescent="0.2">
      <c r="A50" s="6" t="s">
        <v>71</v>
      </c>
      <c r="B50" s="5" t="s">
        <v>65</v>
      </c>
      <c r="C50" s="5">
        <v>1</v>
      </c>
      <c r="D50" s="5" t="s">
        <v>164</v>
      </c>
      <c r="E50" s="5" t="s">
        <v>66</v>
      </c>
      <c r="F50" s="5" t="s">
        <v>70</v>
      </c>
      <c r="G50" s="5" t="s">
        <v>72</v>
      </c>
      <c r="H50" s="11">
        <v>134504</v>
      </c>
      <c r="I50" s="11">
        <v>134504</v>
      </c>
      <c r="J50" s="11">
        <v>0</v>
      </c>
      <c r="K50" s="3">
        <f t="shared" si="1"/>
        <v>0</v>
      </c>
    </row>
    <row r="51" spans="1:11" ht="51.75" customHeight="1" x14ac:dyDescent="0.2">
      <c r="A51" s="7" t="s">
        <v>87</v>
      </c>
      <c r="B51" s="8" t="s">
        <v>65</v>
      </c>
      <c r="C51" s="8">
        <v>1</v>
      </c>
      <c r="D51" s="8" t="s">
        <v>181</v>
      </c>
      <c r="E51" s="4" t="s">
        <v>0</v>
      </c>
      <c r="F51" s="4" t="s">
        <v>0</v>
      </c>
      <c r="G51" s="4" t="s">
        <v>0</v>
      </c>
      <c r="H51" s="9">
        <f>H52</f>
        <v>3421169.59</v>
      </c>
      <c r="I51" s="9">
        <f t="shared" ref="I51:J51" si="6">I52</f>
        <v>3421169.59</v>
      </c>
      <c r="J51" s="9">
        <f t="shared" si="6"/>
        <v>1398257.59</v>
      </c>
      <c r="K51" s="9">
        <f t="shared" si="1"/>
        <v>40.870747655628499</v>
      </c>
    </row>
    <row r="52" spans="1:11" ht="69.75" customHeight="1" x14ac:dyDescent="0.2">
      <c r="A52" s="7" t="s">
        <v>167</v>
      </c>
      <c r="B52" s="8" t="s">
        <v>65</v>
      </c>
      <c r="C52" s="8">
        <v>1</v>
      </c>
      <c r="D52" s="8" t="s">
        <v>181</v>
      </c>
      <c r="E52" s="8" t="s">
        <v>66</v>
      </c>
      <c r="F52" s="10" t="s">
        <v>0</v>
      </c>
      <c r="G52" s="10" t="s">
        <v>0</v>
      </c>
      <c r="H52" s="9">
        <f>H53+H57</f>
        <v>3421169.59</v>
      </c>
      <c r="I52" s="9">
        <f t="shared" ref="I52:J52" si="7">I53+I57</f>
        <v>3421169.59</v>
      </c>
      <c r="J52" s="9">
        <f t="shared" si="7"/>
        <v>1398257.59</v>
      </c>
      <c r="K52" s="9">
        <f t="shared" si="1"/>
        <v>40.870747655628499</v>
      </c>
    </row>
    <row r="53" spans="1:11" ht="51.75" customHeight="1" x14ac:dyDescent="0.2">
      <c r="A53" s="6" t="s">
        <v>210</v>
      </c>
      <c r="B53" s="5" t="s">
        <v>65</v>
      </c>
      <c r="C53" s="5">
        <v>1</v>
      </c>
      <c r="D53" s="5" t="s">
        <v>181</v>
      </c>
      <c r="E53" s="5" t="s">
        <v>66</v>
      </c>
      <c r="F53" s="5" t="s">
        <v>211</v>
      </c>
      <c r="G53" s="16" t="s">
        <v>0</v>
      </c>
      <c r="H53" s="11">
        <f>H54</f>
        <v>3160757.59</v>
      </c>
      <c r="I53" s="11">
        <f>I54</f>
        <v>3160757.59</v>
      </c>
      <c r="J53" s="11">
        <f>J54</f>
        <v>1398257.59</v>
      </c>
      <c r="K53" s="11">
        <f t="shared" si="1"/>
        <v>44.238052118384694</v>
      </c>
    </row>
    <row r="54" spans="1:11" ht="38.25" customHeight="1" x14ac:dyDescent="0.2">
      <c r="A54" s="6" t="s">
        <v>33</v>
      </c>
      <c r="B54" s="5" t="s">
        <v>65</v>
      </c>
      <c r="C54" s="5">
        <v>1</v>
      </c>
      <c r="D54" s="5" t="s">
        <v>181</v>
      </c>
      <c r="E54" s="5" t="s">
        <v>66</v>
      </c>
      <c r="F54" s="5" t="s">
        <v>211</v>
      </c>
      <c r="G54" s="5" t="s">
        <v>34</v>
      </c>
      <c r="H54" s="11">
        <f>H55+H56</f>
        <v>3160757.59</v>
      </c>
      <c r="I54" s="11">
        <f>I55+I56</f>
        <v>3160757.59</v>
      </c>
      <c r="J54" s="11">
        <f>J55+J56</f>
        <v>1398257.59</v>
      </c>
      <c r="K54" s="11">
        <f t="shared" si="1"/>
        <v>44.238052118384694</v>
      </c>
    </row>
    <row r="55" spans="1:11" ht="35.25" customHeight="1" x14ac:dyDescent="0.2">
      <c r="A55" s="6" t="s">
        <v>212</v>
      </c>
      <c r="B55" s="5" t="s">
        <v>65</v>
      </c>
      <c r="C55" s="5">
        <v>1</v>
      </c>
      <c r="D55" s="5" t="s">
        <v>181</v>
      </c>
      <c r="E55" s="5" t="s">
        <v>66</v>
      </c>
      <c r="F55" s="5" t="s">
        <v>211</v>
      </c>
      <c r="G55" s="5" t="s">
        <v>213</v>
      </c>
      <c r="H55" s="11">
        <v>78517.59</v>
      </c>
      <c r="I55" s="11">
        <v>78517.59</v>
      </c>
      <c r="J55" s="11">
        <v>78517.59</v>
      </c>
      <c r="K55" s="11">
        <f t="shared" si="1"/>
        <v>100</v>
      </c>
    </row>
    <row r="56" spans="1:11" ht="38.25" customHeight="1" x14ac:dyDescent="0.2">
      <c r="A56" s="6" t="s">
        <v>71</v>
      </c>
      <c r="B56" s="5" t="s">
        <v>65</v>
      </c>
      <c r="C56" s="5">
        <v>1</v>
      </c>
      <c r="D56" s="5" t="s">
        <v>181</v>
      </c>
      <c r="E56" s="5" t="s">
        <v>66</v>
      </c>
      <c r="F56" s="5" t="s">
        <v>211</v>
      </c>
      <c r="G56" s="5" t="s">
        <v>72</v>
      </c>
      <c r="H56" s="11">
        <v>3082240</v>
      </c>
      <c r="I56" s="11">
        <v>3082240</v>
      </c>
      <c r="J56" s="11">
        <v>1319740</v>
      </c>
      <c r="K56" s="11">
        <f t="shared" si="1"/>
        <v>42.817561254152828</v>
      </c>
    </row>
    <row r="57" spans="1:11" ht="51.75" customHeight="1" x14ac:dyDescent="0.2">
      <c r="A57" s="6" t="s">
        <v>87</v>
      </c>
      <c r="B57" s="5" t="s">
        <v>65</v>
      </c>
      <c r="C57" s="5">
        <v>1</v>
      </c>
      <c r="D57" s="5" t="s">
        <v>181</v>
      </c>
      <c r="E57" s="5" t="s">
        <v>66</v>
      </c>
      <c r="F57" s="5" t="s">
        <v>88</v>
      </c>
      <c r="G57" s="16" t="s">
        <v>0</v>
      </c>
      <c r="H57" s="11">
        <v>260412</v>
      </c>
      <c r="I57" s="11">
        <v>260412</v>
      </c>
      <c r="J57" s="11">
        <f>J58</f>
        <v>0</v>
      </c>
      <c r="K57" s="11">
        <f t="shared" si="1"/>
        <v>0</v>
      </c>
    </row>
    <row r="58" spans="1:11" ht="51.75" customHeight="1" x14ac:dyDescent="0.2">
      <c r="A58" s="6" t="s">
        <v>33</v>
      </c>
      <c r="B58" s="5" t="s">
        <v>65</v>
      </c>
      <c r="C58" s="5">
        <v>1</v>
      </c>
      <c r="D58" s="5" t="s">
        <v>181</v>
      </c>
      <c r="E58" s="5" t="s">
        <v>66</v>
      </c>
      <c r="F58" s="5" t="s">
        <v>88</v>
      </c>
      <c r="G58" s="5" t="s">
        <v>34</v>
      </c>
      <c r="H58" s="11">
        <v>260412</v>
      </c>
      <c r="I58" s="11">
        <v>260412</v>
      </c>
      <c r="J58" s="11">
        <f>J59</f>
        <v>0</v>
      </c>
      <c r="K58" s="11">
        <f t="shared" si="1"/>
        <v>0</v>
      </c>
    </row>
    <row r="59" spans="1:11" ht="24" customHeight="1" x14ac:dyDescent="0.2">
      <c r="A59" s="6" t="s">
        <v>71</v>
      </c>
      <c r="B59" s="5" t="s">
        <v>65</v>
      </c>
      <c r="C59" s="5">
        <v>1</v>
      </c>
      <c r="D59" s="5" t="s">
        <v>181</v>
      </c>
      <c r="E59" s="5" t="s">
        <v>66</v>
      </c>
      <c r="F59" s="5" t="s">
        <v>88</v>
      </c>
      <c r="G59" s="5" t="s">
        <v>72</v>
      </c>
      <c r="H59" s="11">
        <v>260412</v>
      </c>
      <c r="I59" s="11">
        <v>260412</v>
      </c>
      <c r="J59" s="11">
        <v>0</v>
      </c>
      <c r="K59" s="11">
        <f t="shared" si="1"/>
        <v>0</v>
      </c>
    </row>
    <row r="60" spans="1:11" ht="30" customHeight="1" x14ac:dyDescent="0.2">
      <c r="A60" s="7" t="s">
        <v>214</v>
      </c>
      <c r="B60" s="8" t="s">
        <v>65</v>
      </c>
      <c r="C60" s="8">
        <v>1</v>
      </c>
      <c r="D60" s="8" t="s">
        <v>182</v>
      </c>
      <c r="E60" s="4" t="s">
        <v>0</v>
      </c>
      <c r="F60" s="4" t="s">
        <v>0</v>
      </c>
      <c r="G60" s="4" t="s">
        <v>0</v>
      </c>
      <c r="H60" s="9">
        <f t="shared" ref="H60:I61" si="8">H61</f>
        <v>116919499</v>
      </c>
      <c r="I60" s="9">
        <f t="shared" si="8"/>
        <v>116919499</v>
      </c>
      <c r="J60" s="9">
        <f>J61</f>
        <v>65164978.269999996</v>
      </c>
      <c r="K60" s="9">
        <f t="shared" si="1"/>
        <v>55.734910624274917</v>
      </c>
    </row>
    <row r="61" spans="1:11" ht="65.25" customHeight="1" x14ac:dyDescent="0.2">
      <c r="A61" s="7" t="s">
        <v>167</v>
      </c>
      <c r="B61" s="8" t="s">
        <v>65</v>
      </c>
      <c r="C61" s="8">
        <v>1</v>
      </c>
      <c r="D61" s="8" t="s">
        <v>182</v>
      </c>
      <c r="E61" s="8" t="s">
        <v>66</v>
      </c>
      <c r="F61" s="10" t="s">
        <v>0</v>
      </c>
      <c r="G61" s="10" t="s">
        <v>0</v>
      </c>
      <c r="H61" s="9">
        <f t="shared" si="8"/>
        <v>116919499</v>
      </c>
      <c r="I61" s="9">
        <f t="shared" si="8"/>
        <v>116919499</v>
      </c>
      <c r="J61" s="9">
        <f>J62</f>
        <v>65164978.269999996</v>
      </c>
      <c r="K61" s="9">
        <f t="shared" si="1"/>
        <v>55.734910624274917</v>
      </c>
    </row>
    <row r="62" spans="1:11" ht="74.25" customHeight="1" x14ac:dyDescent="0.2">
      <c r="A62" s="6" t="s">
        <v>55</v>
      </c>
      <c r="B62" s="5" t="s">
        <v>65</v>
      </c>
      <c r="C62" s="5">
        <v>1</v>
      </c>
      <c r="D62" s="5" t="s">
        <v>182</v>
      </c>
      <c r="E62" s="5" t="s">
        <v>66</v>
      </c>
      <c r="F62" s="5" t="s">
        <v>56</v>
      </c>
      <c r="G62" s="16" t="s">
        <v>0</v>
      </c>
      <c r="H62" s="11">
        <f t="shared" ref="H62:I62" si="9">H63+H65+H67</f>
        <v>116919499</v>
      </c>
      <c r="I62" s="11">
        <f t="shared" si="9"/>
        <v>116919499</v>
      </c>
      <c r="J62" s="11">
        <f>J63+J65+J67</f>
        <v>65164978.269999996</v>
      </c>
      <c r="K62" s="3">
        <f t="shared" si="1"/>
        <v>55.734910624274917</v>
      </c>
    </row>
    <row r="63" spans="1:11" ht="120.75" customHeight="1" x14ac:dyDescent="0.2">
      <c r="A63" s="6" t="s">
        <v>22</v>
      </c>
      <c r="B63" s="5" t="s">
        <v>65</v>
      </c>
      <c r="C63" s="5">
        <v>1</v>
      </c>
      <c r="D63" s="5" t="s">
        <v>182</v>
      </c>
      <c r="E63" s="5" t="s">
        <v>66</v>
      </c>
      <c r="F63" s="5" t="s">
        <v>56</v>
      </c>
      <c r="G63" s="5" t="s">
        <v>23</v>
      </c>
      <c r="H63" s="11">
        <v>107198200</v>
      </c>
      <c r="I63" s="11">
        <v>107198200</v>
      </c>
      <c r="J63" s="11">
        <f>J64</f>
        <v>55831472.579999998</v>
      </c>
      <c r="K63" s="3">
        <f t="shared" si="1"/>
        <v>52.082472075090813</v>
      </c>
    </row>
    <row r="64" spans="1:11" ht="51.75" customHeight="1" x14ac:dyDescent="0.2">
      <c r="A64" s="6" t="s">
        <v>24</v>
      </c>
      <c r="B64" s="5" t="s">
        <v>65</v>
      </c>
      <c r="C64" s="5">
        <v>1</v>
      </c>
      <c r="D64" s="5" t="s">
        <v>182</v>
      </c>
      <c r="E64" s="5" t="s">
        <v>66</v>
      </c>
      <c r="F64" s="5" t="s">
        <v>56</v>
      </c>
      <c r="G64" s="5" t="s">
        <v>25</v>
      </c>
      <c r="H64" s="11">
        <v>107198200</v>
      </c>
      <c r="I64" s="11">
        <v>107198200</v>
      </c>
      <c r="J64" s="11">
        <v>55831472.579999998</v>
      </c>
      <c r="K64" s="11">
        <f t="shared" si="1"/>
        <v>52.082472075090813</v>
      </c>
    </row>
    <row r="65" spans="1:11" ht="51.75" customHeight="1" x14ac:dyDescent="0.2">
      <c r="A65" s="6" t="s">
        <v>26</v>
      </c>
      <c r="B65" s="5" t="s">
        <v>65</v>
      </c>
      <c r="C65" s="5">
        <v>1</v>
      </c>
      <c r="D65" s="5" t="s">
        <v>182</v>
      </c>
      <c r="E65" s="5" t="s">
        <v>66</v>
      </c>
      <c r="F65" s="5" t="s">
        <v>56</v>
      </c>
      <c r="G65" s="5" t="s">
        <v>27</v>
      </c>
      <c r="H65" s="11">
        <f t="shared" ref="H65:I65" si="10">H66</f>
        <v>9553299</v>
      </c>
      <c r="I65" s="11">
        <f t="shared" si="10"/>
        <v>9553299</v>
      </c>
      <c r="J65" s="11">
        <f>J66</f>
        <v>9333505.6899999995</v>
      </c>
      <c r="K65" s="11">
        <f t="shared" si="1"/>
        <v>97.699294139124078</v>
      </c>
    </row>
    <row r="66" spans="1:11" ht="71.25" customHeight="1" x14ac:dyDescent="0.2">
      <c r="A66" s="6" t="s">
        <v>28</v>
      </c>
      <c r="B66" s="5" t="s">
        <v>65</v>
      </c>
      <c r="C66" s="5">
        <v>1</v>
      </c>
      <c r="D66" s="5" t="s">
        <v>182</v>
      </c>
      <c r="E66" s="5" t="s">
        <v>66</v>
      </c>
      <c r="F66" s="5" t="s">
        <v>56</v>
      </c>
      <c r="G66" s="5" t="s">
        <v>29</v>
      </c>
      <c r="H66" s="11">
        <v>9553299</v>
      </c>
      <c r="I66" s="11">
        <v>9553299</v>
      </c>
      <c r="J66" s="11">
        <v>9333505.6899999995</v>
      </c>
      <c r="K66" s="3">
        <f t="shared" si="1"/>
        <v>97.699294139124078</v>
      </c>
    </row>
    <row r="67" spans="1:11" ht="36" customHeight="1" x14ac:dyDescent="0.2">
      <c r="A67" s="6" t="s">
        <v>33</v>
      </c>
      <c r="B67" s="5" t="s">
        <v>65</v>
      </c>
      <c r="C67" s="5">
        <v>1</v>
      </c>
      <c r="D67" s="5" t="s">
        <v>182</v>
      </c>
      <c r="E67" s="5" t="s">
        <v>66</v>
      </c>
      <c r="F67" s="5" t="s">
        <v>56</v>
      </c>
      <c r="G67" s="5" t="s">
        <v>34</v>
      </c>
      <c r="H67" s="11">
        <v>168000</v>
      </c>
      <c r="I67" s="11">
        <v>168000</v>
      </c>
      <c r="J67" s="11">
        <f>J68</f>
        <v>0</v>
      </c>
      <c r="K67" s="11">
        <f t="shared" si="1"/>
        <v>0</v>
      </c>
    </row>
    <row r="68" spans="1:11" ht="51.75" customHeight="1" x14ac:dyDescent="0.2">
      <c r="A68" s="6" t="s">
        <v>71</v>
      </c>
      <c r="B68" s="5" t="s">
        <v>65</v>
      </c>
      <c r="C68" s="5">
        <v>1</v>
      </c>
      <c r="D68" s="5" t="s">
        <v>182</v>
      </c>
      <c r="E68" s="5" t="s">
        <v>66</v>
      </c>
      <c r="F68" s="5" t="s">
        <v>56</v>
      </c>
      <c r="G68" s="5" t="s">
        <v>72</v>
      </c>
      <c r="H68" s="11">
        <v>168000</v>
      </c>
      <c r="I68" s="11">
        <v>168000</v>
      </c>
      <c r="J68" s="11">
        <v>0</v>
      </c>
      <c r="K68" s="11">
        <f t="shared" si="1"/>
        <v>0</v>
      </c>
    </row>
    <row r="69" spans="1:11" ht="69" customHeight="1" x14ac:dyDescent="0.2">
      <c r="A69" s="7" t="s">
        <v>317</v>
      </c>
      <c r="B69" s="8" t="s">
        <v>65</v>
      </c>
      <c r="C69" s="8">
        <v>1</v>
      </c>
      <c r="D69" s="8" t="s">
        <v>183</v>
      </c>
      <c r="E69" s="4" t="s">
        <v>0</v>
      </c>
      <c r="F69" s="4" t="s">
        <v>0</v>
      </c>
      <c r="G69" s="4" t="s">
        <v>0</v>
      </c>
      <c r="H69" s="9">
        <f t="shared" ref="H69:I72" si="11">H70</f>
        <v>84000</v>
      </c>
      <c r="I69" s="9">
        <f t="shared" si="11"/>
        <v>84000</v>
      </c>
      <c r="J69" s="9">
        <f>J70</f>
        <v>84000</v>
      </c>
      <c r="K69" s="9">
        <f t="shared" si="1"/>
        <v>100</v>
      </c>
    </row>
    <row r="70" spans="1:11" ht="51.75" customHeight="1" x14ac:dyDescent="0.2">
      <c r="A70" s="7" t="s">
        <v>167</v>
      </c>
      <c r="B70" s="8" t="s">
        <v>65</v>
      </c>
      <c r="C70" s="8">
        <v>1</v>
      </c>
      <c r="D70" s="8" t="s">
        <v>183</v>
      </c>
      <c r="E70" s="8" t="s">
        <v>66</v>
      </c>
      <c r="F70" s="10" t="s">
        <v>0</v>
      </c>
      <c r="G70" s="10" t="s">
        <v>0</v>
      </c>
      <c r="H70" s="9">
        <f t="shared" si="11"/>
        <v>84000</v>
      </c>
      <c r="I70" s="9">
        <f t="shared" si="11"/>
        <v>84000</v>
      </c>
      <c r="J70" s="9">
        <f>J71</f>
        <v>84000</v>
      </c>
      <c r="K70" s="9">
        <f t="shared" si="1"/>
        <v>100</v>
      </c>
    </row>
    <row r="71" spans="1:11" ht="50.25" customHeight="1" x14ac:dyDescent="0.2">
      <c r="A71" s="6" t="s">
        <v>318</v>
      </c>
      <c r="B71" s="5" t="s">
        <v>65</v>
      </c>
      <c r="C71" s="5">
        <v>1</v>
      </c>
      <c r="D71" s="5" t="s">
        <v>183</v>
      </c>
      <c r="E71" s="5" t="s">
        <v>66</v>
      </c>
      <c r="F71" s="5" t="s">
        <v>319</v>
      </c>
      <c r="G71" s="16" t="s">
        <v>0</v>
      </c>
      <c r="H71" s="11">
        <f t="shared" si="11"/>
        <v>84000</v>
      </c>
      <c r="I71" s="11">
        <f t="shared" si="11"/>
        <v>84000</v>
      </c>
      <c r="J71" s="11">
        <f>J72</f>
        <v>84000</v>
      </c>
      <c r="K71" s="11">
        <f t="shared" si="1"/>
        <v>100</v>
      </c>
    </row>
    <row r="72" spans="1:11" ht="39" customHeight="1" x14ac:dyDescent="0.2">
      <c r="A72" s="6" t="s">
        <v>33</v>
      </c>
      <c r="B72" s="5" t="s">
        <v>65</v>
      </c>
      <c r="C72" s="5">
        <v>1</v>
      </c>
      <c r="D72" s="5" t="s">
        <v>183</v>
      </c>
      <c r="E72" s="5" t="s">
        <v>66</v>
      </c>
      <c r="F72" s="5" t="s">
        <v>319</v>
      </c>
      <c r="G72" s="5" t="s">
        <v>34</v>
      </c>
      <c r="H72" s="11">
        <f t="shared" si="11"/>
        <v>84000</v>
      </c>
      <c r="I72" s="11">
        <f t="shared" si="11"/>
        <v>84000</v>
      </c>
      <c r="J72" s="11">
        <f>J73</f>
        <v>84000</v>
      </c>
      <c r="K72" s="11">
        <f t="shared" si="1"/>
        <v>100</v>
      </c>
    </row>
    <row r="73" spans="1:11" ht="51.75" customHeight="1" x14ac:dyDescent="0.2">
      <c r="A73" s="6" t="s">
        <v>71</v>
      </c>
      <c r="B73" s="5" t="s">
        <v>65</v>
      </c>
      <c r="C73" s="5">
        <v>1</v>
      </c>
      <c r="D73" s="5" t="s">
        <v>183</v>
      </c>
      <c r="E73" s="5" t="s">
        <v>66</v>
      </c>
      <c r="F73" s="5" t="s">
        <v>319</v>
      </c>
      <c r="G73" s="5" t="s">
        <v>72</v>
      </c>
      <c r="H73" s="11">
        <v>84000</v>
      </c>
      <c r="I73" s="11">
        <v>84000</v>
      </c>
      <c r="J73" s="11">
        <v>84000</v>
      </c>
      <c r="K73" s="11">
        <f t="shared" si="1"/>
        <v>100</v>
      </c>
    </row>
    <row r="74" spans="1:11" ht="102.75" customHeight="1" x14ac:dyDescent="0.2">
      <c r="A74" s="7" t="s">
        <v>215</v>
      </c>
      <c r="B74" s="8" t="s">
        <v>65</v>
      </c>
      <c r="C74" s="8">
        <v>1</v>
      </c>
      <c r="D74" s="8" t="s">
        <v>184</v>
      </c>
      <c r="E74" s="4" t="s">
        <v>0</v>
      </c>
      <c r="F74" s="4" t="s">
        <v>0</v>
      </c>
      <c r="G74" s="4" t="s">
        <v>0</v>
      </c>
      <c r="H74" s="9">
        <v>1034948</v>
      </c>
      <c r="I74" s="9">
        <v>1034948</v>
      </c>
      <c r="J74" s="9">
        <f>J75</f>
        <v>445152.65</v>
      </c>
      <c r="K74" s="9">
        <f t="shared" si="1"/>
        <v>43.012078867730558</v>
      </c>
    </row>
    <row r="75" spans="1:11" ht="51.75" customHeight="1" x14ac:dyDescent="0.2">
      <c r="A75" s="7" t="s">
        <v>167</v>
      </c>
      <c r="B75" s="8" t="s">
        <v>65</v>
      </c>
      <c r="C75" s="8">
        <v>1</v>
      </c>
      <c r="D75" s="8" t="s">
        <v>184</v>
      </c>
      <c r="E75" s="8" t="s">
        <v>66</v>
      </c>
      <c r="F75" s="10" t="s">
        <v>0</v>
      </c>
      <c r="G75" s="10" t="s">
        <v>0</v>
      </c>
      <c r="H75" s="9">
        <v>1034948</v>
      </c>
      <c r="I75" s="9">
        <v>1034948</v>
      </c>
      <c r="J75" s="9">
        <f>J76</f>
        <v>445152.65</v>
      </c>
      <c r="K75" s="9">
        <f t="shared" si="1"/>
        <v>43.012078867730558</v>
      </c>
    </row>
    <row r="76" spans="1:11" ht="51.75" customHeight="1" x14ac:dyDescent="0.2">
      <c r="A76" s="6" t="s">
        <v>216</v>
      </c>
      <c r="B76" s="5" t="s">
        <v>65</v>
      </c>
      <c r="C76" s="5">
        <v>1</v>
      </c>
      <c r="D76" s="5" t="s">
        <v>184</v>
      </c>
      <c r="E76" s="5" t="s">
        <v>66</v>
      </c>
      <c r="F76" s="5" t="s">
        <v>75</v>
      </c>
      <c r="G76" s="16" t="s">
        <v>0</v>
      </c>
      <c r="H76" s="11">
        <v>1034948</v>
      </c>
      <c r="I76" s="11">
        <v>1034948</v>
      </c>
      <c r="J76" s="11">
        <f>J77</f>
        <v>445152.65</v>
      </c>
      <c r="K76" s="3">
        <f t="shared" si="1"/>
        <v>43.012078867730558</v>
      </c>
    </row>
    <row r="77" spans="1:11" ht="51.75" customHeight="1" x14ac:dyDescent="0.2">
      <c r="A77" s="6" t="s">
        <v>22</v>
      </c>
      <c r="B77" s="5" t="s">
        <v>65</v>
      </c>
      <c r="C77" s="5">
        <v>1</v>
      </c>
      <c r="D77" s="5" t="s">
        <v>184</v>
      </c>
      <c r="E77" s="5" t="s">
        <v>66</v>
      </c>
      <c r="F77" s="5" t="s">
        <v>75</v>
      </c>
      <c r="G77" s="5" t="s">
        <v>23</v>
      </c>
      <c r="H77" s="11">
        <v>1034948</v>
      </c>
      <c r="I77" s="11">
        <v>1034948</v>
      </c>
      <c r="J77" s="11">
        <f>J78</f>
        <v>445152.65</v>
      </c>
      <c r="K77" s="11">
        <f t="shared" si="1"/>
        <v>43.012078867730558</v>
      </c>
    </row>
    <row r="78" spans="1:11" ht="73.5" customHeight="1" x14ac:dyDescent="0.2">
      <c r="A78" s="6" t="s">
        <v>24</v>
      </c>
      <c r="B78" s="5" t="s">
        <v>65</v>
      </c>
      <c r="C78" s="5">
        <v>1</v>
      </c>
      <c r="D78" s="5" t="s">
        <v>184</v>
      </c>
      <c r="E78" s="5" t="s">
        <v>66</v>
      </c>
      <c r="F78" s="5" t="s">
        <v>75</v>
      </c>
      <c r="G78" s="5" t="s">
        <v>25</v>
      </c>
      <c r="H78" s="11">
        <v>1034948</v>
      </c>
      <c r="I78" s="11">
        <v>1034948</v>
      </c>
      <c r="J78" s="11">
        <v>445152.65</v>
      </c>
      <c r="K78" s="11">
        <f t="shared" si="1"/>
        <v>43.012078867730558</v>
      </c>
    </row>
    <row r="79" spans="1:11" ht="234.75" customHeight="1" x14ac:dyDescent="0.2">
      <c r="A79" s="7" t="s">
        <v>217</v>
      </c>
      <c r="B79" s="8" t="s">
        <v>65</v>
      </c>
      <c r="C79" s="8">
        <v>1</v>
      </c>
      <c r="D79" s="8" t="s">
        <v>82</v>
      </c>
      <c r="E79" s="4" t="s">
        <v>0</v>
      </c>
      <c r="F79" s="4" t="s">
        <v>0</v>
      </c>
      <c r="G79" s="4" t="s">
        <v>0</v>
      </c>
      <c r="H79" s="9">
        <v>1791708</v>
      </c>
      <c r="I79" s="9">
        <v>1791708</v>
      </c>
      <c r="J79" s="9">
        <f>J80</f>
        <v>797398.78</v>
      </c>
      <c r="K79" s="9">
        <f t="shared" si="1"/>
        <v>44.50495169971893</v>
      </c>
    </row>
    <row r="80" spans="1:11" ht="51.75" customHeight="1" x14ac:dyDescent="0.2">
      <c r="A80" s="7" t="s">
        <v>167</v>
      </c>
      <c r="B80" s="8" t="s">
        <v>65</v>
      </c>
      <c r="C80" s="8">
        <v>1</v>
      </c>
      <c r="D80" s="8" t="s">
        <v>82</v>
      </c>
      <c r="E80" s="8" t="s">
        <v>66</v>
      </c>
      <c r="F80" s="10" t="s">
        <v>0</v>
      </c>
      <c r="G80" s="10" t="s">
        <v>0</v>
      </c>
      <c r="H80" s="9">
        <v>1791708</v>
      </c>
      <c r="I80" s="9">
        <v>1791708</v>
      </c>
      <c r="J80" s="9">
        <f>J81</f>
        <v>797398.78</v>
      </c>
      <c r="K80" s="9">
        <f t="shared" si="1"/>
        <v>44.50495169971893</v>
      </c>
    </row>
    <row r="81" spans="1:11" ht="99.75" customHeight="1" x14ac:dyDescent="0.2">
      <c r="A81" s="6" t="s">
        <v>218</v>
      </c>
      <c r="B81" s="5" t="s">
        <v>65</v>
      </c>
      <c r="C81" s="5">
        <v>1</v>
      </c>
      <c r="D81" s="5" t="s">
        <v>82</v>
      </c>
      <c r="E81" s="5" t="s">
        <v>66</v>
      </c>
      <c r="F81" s="5" t="s">
        <v>76</v>
      </c>
      <c r="G81" s="16" t="s">
        <v>0</v>
      </c>
      <c r="H81" s="11">
        <v>1791708</v>
      </c>
      <c r="I81" s="11">
        <v>1791708</v>
      </c>
      <c r="J81" s="11">
        <f>J82+J84</f>
        <v>797398.78</v>
      </c>
      <c r="K81" s="3">
        <f t="shared" si="1"/>
        <v>44.50495169971893</v>
      </c>
    </row>
    <row r="82" spans="1:11" ht="131.25" customHeight="1" x14ac:dyDescent="0.2">
      <c r="A82" s="6" t="s">
        <v>22</v>
      </c>
      <c r="B82" s="5" t="s">
        <v>65</v>
      </c>
      <c r="C82" s="5">
        <v>1</v>
      </c>
      <c r="D82" s="5" t="s">
        <v>82</v>
      </c>
      <c r="E82" s="5" t="s">
        <v>66</v>
      </c>
      <c r="F82" s="5" t="s">
        <v>76</v>
      </c>
      <c r="G82" s="5" t="s">
        <v>23</v>
      </c>
      <c r="H82" s="11">
        <v>1534728</v>
      </c>
      <c r="I82" s="11">
        <v>1534728</v>
      </c>
      <c r="J82" s="11">
        <f>J83</f>
        <v>778918.78</v>
      </c>
      <c r="K82" s="11">
        <f t="shared" si="1"/>
        <v>50.752887808132776</v>
      </c>
    </row>
    <row r="83" spans="1:11" ht="76.5" customHeight="1" x14ac:dyDescent="0.2">
      <c r="A83" s="6" t="s">
        <v>24</v>
      </c>
      <c r="B83" s="5" t="s">
        <v>65</v>
      </c>
      <c r="C83" s="5">
        <v>1</v>
      </c>
      <c r="D83" s="5" t="s">
        <v>82</v>
      </c>
      <c r="E83" s="5" t="s">
        <v>66</v>
      </c>
      <c r="F83" s="5" t="s">
        <v>76</v>
      </c>
      <c r="G83" s="5" t="s">
        <v>25</v>
      </c>
      <c r="H83" s="11">
        <v>1534728</v>
      </c>
      <c r="I83" s="11">
        <v>1534728</v>
      </c>
      <c r="J83" s="11">
        <v>778918.78</v>
      </c>
      <c r="K83" s="11">
        <f t="shared" si="1"/>
        <v>50.752887808132776</v>
      </c>
    </row>
    <row r="84" spans="1:11" ht="51.75" customHeight="1" x14ac:dyDescent="0.2">
      <c r="A84" s="6" t="s">
        <v>26</v>
      </c>
      <c r="B84" s="5" t="s">
        <v>65</v>
      </c>
      <c r="C84" s="5">
        <v>1</v>
      </c>
      <c r="D84" s="5" t="s">
        <v>82</v>
      </c>
      <c r="E84" s="5" t="s">
        <v>66</v>
      </c>
      <c r="F84" s="5" t="s">
        <v>76</v>
      </c>
      <c r="G84" s="5" t="s">
        <v>27</v>
      </c>
      <c r="H84" s="11">
        <v>256980</v>
      </c>
      <c r="I84" s="11">
        <v>256980</v>
      </c>
      <c r="J84" s="11">
        <f>J85</f>
        <v>18480</v>
      </c>
      <c r="K84" s="11">
        <f t="shared" si="1"/>
        <v>7.1912211067009109</v>
      </c>
    </row>
    <row r="85" spans="1:11" ht="133.5" customHeight="1" x14ac:dyDescent="0.2">
      <c r="A85" s="6" t="s">
        <v>28</v>
      </c>
      <c r="B85" s="5" t="s">
        <v>65</v>
      </c>
      <c r="C85" s="5">
        <v>1</v>
      </c>
      <c r="D85" s="5" t="s">
        <v>82</v>
      </c>
      <c r="E85" s="5" t="s">
        <v>66</v>
      </c>
      <c r="F85" s="5" t="s">
        <v>76</v>
      </c>
      <c r="G85" s="5" t="s">
        <v>29</v>
      </c>
      <c r="H85" s="11">
        <v>256980</v>
      </c>
      <c r="I85" s="11">
        <v>256980</v>
      </c>
      <c r="J85" s="11">
        <v>18480</v>
      </c>
      <c r="K85" s="3">
        <f t="shared" si="1"/>
        <v>7.1912211067009109</v>
      </c>
    </row>
    <row r="86" spans="1:11" ht="51.75" customHeight="1" x14ac:dyDescent="0.2">
      <c r="A86" s="7" t="s">
        <v>219</v>
      </c>
      <c r="B86" s="8" t="s">
        <v>65</v>
      </c>
      <c r="C86" s="8">
        <v>1</v>
      </c>
      <c r="D86" s="8" t="s">
        <v>85</v>
      </c>
      <c r="E86" s="4" t="s">
        <v>0</v>
      </c>
      <c r="F86" s="4" t="s">
        <v>0</v>
      </c>
      <c r="G86" s="4" t="s">
        <v>0</v>
      </c>
      <c r="H86" s="9">
        <v>20973</v>
      </c>
      <c r="I86" s="9">
        <v>20973</v>
      </c>
      <c r="J86" s="9">
        <f>J87</f>
        <v>0</v>
      </c>
      <c r="K86" s="9">
        <f t="shared" ref="K86:K149" si="12">J86/I86*100</f>
        <v>0</v>
      </c>
    </row>
    <row r="87" spans="1:11" ht="51.75" customHeight="1" x14ac:dyDescent="0.2">
      <c r="A87" s="7" t="s">
        <v>167</v>
      </c>
      <c r="B87" s="8" t="s">
        <v>65</v>
      </c>
      <c r="C87" s="8">
        <v>1</v>
      </c>
      <c r="D87" s="8" t="s">
        <v>85</v>
      </c>
      <c r="E87" s="8" t="s">
        <v>66</v>
      </c>
      <c r="F87" s="10" t="s">
        <v>0</v>
      </c>
      <c r="G87" s="10" t="s">
        <v>0</v>
      </c>
      <c r="H87" s="9">
        <v>20973</v>
      </c>
      <c r="I87" s="9">
        <v>20973</v>
      </c>
      <c r="J87" s="9">
        <f>J88</f>
        <v>0</v>
      </c>
      <c r="K87" s="9">
        <f t="shared" si="12"/>
        <v>0</v>
      </c>
    </row>
    <row r="88" spans="1:11" ht="60" customHeight="1" x14ac:dyDescent="0.2">
      <c r="A88" s="6" t="s">
        <v>77</v>
      </c>
      <c r="B88" s="5" t="s">
        <v>65</v>
      </c>
      <c r="C88" s="5">
        <v>1</v>
      </c>
      <c r="D88" s="5" t="s">
        <v>85</v>
      </c>
      <c r="E88" s="5" t="s">
        <v>66</v>
      </c>
      <c r="F88" s="5" t="s">
        <v>78</v>
      </c>
      <c r="G88" s="16" t="s">
        <v>0</v>
      </c>
      <c r="H88" s="11">
        <v>20973</v>
      </c>
      <c r="I88" s="11">
        <v>20973</v>
      </c>
      <c r="J88" s="11">
        <f>J89</f>
        <v>0</v>
      </c>
      <c r="K88" s="11">
        <f t="shared" si="12"/>
        <v>0</v>
      </c>
    </row>
    <row r="89" spans="1:11" ht="51.75" customHeight="1" x14ac:dyDescent="0.2">
      <c r="A89" s="6" t="s">
        <v>79</v>
      </c>
      <c r="B89" s="5" t="s">
        <v>65</v>
      </c>
      <c r="C89" s="5">
        <v>1</v>
      </c>
      <c r="D89" s="5" t="s">
        <v>85</v>
      </c>
      <c r="E89" s="5" t="s">
        <v>66</v>
      </c>
      <c r="F89" s="5" t="s">
        <v>78</v>
      </c>
      <c r="G89" s="5" t="s">
        <v>80</v>
      </c>
      <c r="H89" s="11">
        <v>20973</v>
      </c>
      <c r="I89" s="11">
        <v>20973</v>
      </c>
      <c r="J89" s="11">
        <f>J90</f>
        <v>0</v>
      </c>
      <c r="K89" s="11">
        <f t="shared" si="12"/>
        <v>0</v>
      </c>
    </row>
    <row r="90" spans="1:11" ht="51.75" customHeight="1" x14ac:dyDescent="0.2">
      <c r="A90" s="6" t="s">
        <v>77</v>
      </c>
      <c r="B90" s="5" t="s">
        <v>65</v>
      </c>
      <c r="C90" s="5">
        <v>1</v>
      </c>
      <c r="D90" s="5" t="s">
        <v>85</v>
      </c>
      <c r="E90" s="5" t="s">
        <v>66</v>
      </c>
      <c r="F90" s="5" t="s">
        <v>78</v>
      </c>
      <c r="G90" s="5" t="s">
        <v>81</v>
      </c>
      <c r="H90" s="11">
        <v>20973</v>
      </c>
      <c r="I90" s="11">
        <v>20973</v>
      </c>
      <c r="J90" s="11">
        <v>0</v>
      </c>
      <c r="K90" s="3">
        <f t="shared" si="12"/>
        <v>0</v>
      </c>
    </row>
    <row r="91" spans="1:11" ht="131.25" customHeight="1" x14ac:dyDescent="0.2">
      <c r="A91" s="7" t="s">
        <v>185</v>
      </c>
      <c r="B91" s="15" t="s">
        <v>65</v>
      </c>
      <c r="C91" s="15" t="s">
        <v>10</v>
      </c>
      <c r="D91" s="15"/>
      <c r="E91" s="15"/>
      <c r="F91" s="15"/>
      <c r="G91" s="15"/>
      <c r="H91" s="9">
        <f t="shared" ref="H91:I91" si="13">H97+H105+H113+H118+H125+H130+H140+H148+H161+H169+H179+H205+H210+H215+H92+H174</f>
        <v>283183347</v>
      </c>
      <c r="I91" s="9">
        <f t="shared" si="13"/>
        <v>294845978.81999999</v>
      </c>
      <c r="J91" s="9">
        <f>J97+J105+J113+J118+J125+J130+J140+J148+J161+J169+J179+J205+J210+J215+J92+J174</f>
        <v>52382352.979999997</v>
      </c>
      <c r="K91" s="9">
        <f t="shared" si="12"/>
        <v>17.766005556405709</v>
      </c>
    </row>
    <row r="92" spans="1:11" ht="51.75" customHeight="1" x14ac:dyDescent="0.2">
      <c r="A92" s="7" t="s">
        <v>246</v>
      </c>
      <c r="B92" s="8" t="s">
        <v>65</v>
      </c>
      <c r="C92" s="8">
        <v>2</v>
      </c>
      <c r="D92" s="8" t="s">
        <v>245</v>
      </c>
      <c r="E92" s="5"/>
      <c r="F92" s="5"/>
      <c r="G92" s="5"/>
      <c r="H92" s="9">
        <f t="shared" ref="H92:J93" si="14">H93</f>
        <v>5138501.32</v>
      </c>
      <c r="I92" s="9">
        <f t="shared" si="14"/>
        <v>5138501.32</v>
      </c>
      <c r="J92" s="9">
        <f t="shared" si="14"/>
        <v>0</v>
      </c>
      <c r="K92" s="9">
        <f t="shared" si="12"/>
        <v>0</v>
      </c>
    </row>
    <row r="93" spans="1:11" ht="51.75" customHeight="1" x14ac:dyDescent="0.2">
      <c r="A93" s="7" t="s">
        <v>167</v>
      </c>
      <c r="B93" s="8" t="s">
        <v>65</v>
      </c>
      <c r="C93" s="8">
        <v>2</v>
      </c>
      <c r="D93" s="8" t="s">
        <v>245</v>
      </c>
      <c r="E93" s="8">
        <v>901</v>
      </c>
      <c r="F93" s="5"/>
      <c r="G93" s="5"/>
      <c r="H93" s="9">
        <f t="shared" si="14"/>
        <v>5138501.32</v>
      </c>
      <c r="I93" s="9">
        <f t="shared" si="14"/>
        <v>5138501.32</v>
      </c>
      <c r="J93" s="9">
        <f t="shared" si="14"/>
        <v>0</v>
      </c>
      <c r="K93" s="9">
        <f t="shared" si="12"/>
        <v>0</v>
      </c>
    </row>
    <row r="94" spans="1:11" ht="132" customHeight="1" x14ac:dyDescent="0.2">
      <c r="A94" s="6" t="s">
        <v>246</v>
      </c>
      <c r="B94" s="5" t="s">
        <v>65</v>
      </c>
      <c r="C94" s="5">
        <v>2</v>
      </c>
      <c r="D94" s="5" t="s">
        <v>245</v>
      </c>
      <c r="E94" s="5" t="s">
        <v>66</v>
      </c>
      <c r="F94" s="5" t="s">
        <v>247</v>
      </c>
      <c r="G94" s="16" t="s">
        <v>0</v>
      </c>
      <c r="H94" s="11">
        <v>5138501.32</v>
      </c>
      <c r="I94" s="11">
        <v>5138501.32</v>
      </c>
      <c r="J94" s="11">
        <f>J95</f>
        <v>0</v>
      </c>
      <c r="K94" s="3">
        <f t="shared" si="12"/>
        <v>0</v>
      </c>
    </row>
    <row r="95" spans="1:11" ht="51.75" customHeight="1" x14ac:dyDescent="0.2">
      <c r="A95" s="6" t="s">
        <v>97</v>
      </c>
      <c r="B95" s="5" t="s">
        <v>65</v>
      </c>
      <c r="C95" s="5">
        <v>2</v>
      </c>
      <c r="D95" s="5" t="s">
        <v>245</v>
      </c>
      <c r="E95" s="5" t="s">
        <v>66</v>
      </c>
      <c r="F95" s="5" t="s">
        <v>247</v>
      </c>
      <c r="G95" s="5" t="s">
        <v>98</v>
      </c>
      <c r="H95" s="11">
        <v>5138501.32</v>
      </c>
      <c r="I95" s="11">
        <v>5138501.32</v>
      </c>
      <c r="J95" s="11">
        <f>J96</f>
        <v>0</v>
      </c>
      <c r="K95" s="3">
        <f t="shared" si="12"/>
        <v>0</v>
      </c>
    </row>
    <row r="96" spans="1:11" ht="51.75" customHeight="1" x14ac:dyDescent="0.2">
      <c r="A96" s="6" t="s">
        <v>99</v>
      </c>
      <c r="B96" s="5" t="s">
        <v>65</v>
      </c>
      <c r="C96" s="5">
        <v>2</v>
      </c>
      <c r="D96" s="5" t="s">
        <v>245</v>
      </c>
      <c r="E96" s="5" t="s">
        <v>66</v>
      </c>
      <c r="F96" s="5" t="s">
        <v>247</v>
      </c>
      <c r="G96" s="5" t="s">
        <v>100</v>
      </c>
      <c r="H96" s="11">
        <v>5138501.32</v>
      </c>
      <c r="I96" s="11">
        <v>5138501.32</v>
      </c>
      <c r="J96" s="11">
        <v>0</v>
      </c>
      <c r="K96" s="3">
        <f t="shared" si="12"/>
        <v>0</v>
      </c>
    </row>
    <row r="97" spans="1:11" ht="123.75" customHeight="1" x14ac:dyDescent="0.2">
      <c r="A97" s="7" t="s">
        <v>191</v>
      </c>
      <c r="B97" s="8" t="s">
        <v>65</v>
      </c>
      <c r="C97" s="8">
        <v>2</v>
      </c>
      <c r="D97" s="8" t="s">
        <v>111</v>
      </c>
      <c r="E97" s="4" t="s">
        <v>0</v>
      </c>
      <c r="F97" s="4" t="s">
        <v>0</v>
      </c>
      <c r="G97" s="4" t="s">
        <v>0</v>
      </c>
      <c r="H97" s="9">
        <f t="shared" ref="H97:I100" si="15">H98</f>
        <v>110565840.48</v>
      </c>
      <c r="I97" s="9">
        <f t="shared" si="15"/>
        <v>110565840.48</v>
      </c>
      <c r="J97" s="9">
        <f>J98</f>
        <v>10511322.34</v>
      </c>
      <c r="K97" s="9">
        <f t="shared" si="12"/>
        <v>9.5068443330843841</v>
      </c>
    </row>
    <row r="98" spans="1:11" ht="51.75" customHeight="1" x14ac:dyDescent="0.2">
      <c r="A98" s="7" t="s">
        <v>167</v>
      </c>
      <c r="B98" s="8" t="s">
        <v>65</v>
      </c>
      <c r="C98" s="8">
        <v>2</v>
      </c>
      <c r="D98" s="8" t="s">
        <v>111</v>
      </c>
      <c r="E98" s="8" t="s">
        <v>66</v>
      </c>
      <c r="F98" s="10" t="s">
        <v>0</v>
      </c>
      <c r="G98" s="10" t="s">
        <v>0</v>
      </c>
      <c r="H98" s="9">
        <f>H99+H102</f>
        <v>110565840.48</v>
      </c>
      <c r="I98" s="9">
        <f t="shared" ref="I98:J98" si="16">I99+I102</f>
        <v>110565840.48</v>
      </c>
      <c r="J98" s="9">
        <f t="shared" si="16"/>
        <v>10511322.34</v>
      </c>
      <c r="K98" s="9">
        <f t="shared" si="12"/>
        <v>9.5068443330843841</v>
      </c>
    </row>
    <row r="99" spans="1:11" ht="51.75" customHeight="1" x14ac:dyDescent="0.2">
      <c r="A99" s="6" t="s">
        <v>260</v>
      </c>
      <c r="B99" s="5" t="s">
        <v>65</v>
      </c>
      <c r="C99" s="5">
        <v>2</v>
      </c>
      <c r="D99" s="5" t="s">
        <v>111</v>
      </c>
      <c r="E99" s="5" t="s">
        <v>66</v>
      </c>
      <c r="F99" s="5" t="s">
        <v>261</v>
      </c>
      <c r="G99" s="16" t="s">
        <v>0</v>
      </c>
      <c r="H99" s="11">
        <f t="shared" si="15"/>
        <v>103853687</v>
      </c>
      <c r="I99" s="11">
        <f t="shared" si="15"/>
        <v>103853687</v>
      </c>
      <c r="J99" s="11">
        <f>J100</f>
        <v>8691598.3100000005</v>
      </c>
      <c r="K99" s="11">
        <f t="shared" si="12"/>
        <v>8.3690801560083283</v>
      </c>
    </row>
    <row r="100" spans="1:11" ht="51.75" customHeight="1" x14ac:dyDescent="0.2">
      <c r="A100" s="6" t="s">
        <v>26</v>
      </c>
      <c r="B100" s="5" t="s">
        <v>65</v>
      </c>
      <c r="C100" s="5">
        <v>2</v>
      </c>
      <c r="D100" s="5" t="s">
        <v>111</v>
      </c>
      <c r="E100" s="5" t="s">
        <v>66</v>
      </c>
      <c r="F100" s="5" t="s">
        <v>261</v>
      </c>
      <c r="G100" s="5" t="s">
        <v>27</v>
      </c>
      <c r="H100" s="11">
        <f t="shared" si="15"/>
        <v>103853687</v>
      </c>
      <c r="I100" s="11">
        <f t="shared" si="15"/>
        <v>103853687</v>
      </c>
      <c r="J100" s="11">
        <f>J101</f>
        <v>8691598.3100000005</v>
      </c>
      <c r="K100" s="11">
        <f t="shared" si="12"/>
        <v>8.3690801560083283</v>
      </c>
    </row>
    <row r="101" spans="1:11" ht="51.75" customHeight="1" x14ac:dyDescent="0.2">
      <c r="A101" s="6" t="s">
        <v>28</v>
      </c>
      <c r="B101" s="5" t="s">
        <v>65</v>
      </c>
      <c r="C101" s="5">
        <v>2</v>
      </c>
      <c r="D101" s="5" t="s">
        <v>111</v>
      </c>
      <c r="E101" s="5" t="s">
        <v>66</v>
      </c>
      <c r="F101" s="5" t="s">
        <v>261</v>
      </c>
      <c r="G101" s="5" t="s">
        <v>29</v>
      </c>
      <c r="H101" s="11">
        <v>103853687</v>
      </c>
      <c r="I101" s="11">
        <v>103853687</v>
      </c>
      <c r="J101" s="11">
        <v>8691598.3100000005</v>
      </c>
      <c r="K101" s="11">
        <f t="shared" si="12"/>
        <v>8.3690801560083283</v>
      </c>
    </row>
    <row r="102" spans="1:11" ht="147.75" customHeight="1" x14ac:dyDescent="0.2">
      <c r="A102" s="6" t="s">
        <v>191</v>
      </c>
      <c r="B102" s="5" t="s">
        <v>65</v>
      </c>
      <c r="C102" s="5">
        <v>2</v>
      </c>
      <c r="D102" s="5" t="s">
        <v>111</v>
      </c>
      <c r="E102" s="5" t="s">
        <v>66</v>
      </c>
      <c r="F102" s="5" t="s">
        <v>112</v>
      </c>
      <c r="G102" s="16" t="s">
        <v>0</v>
      </c>
      <c r="H102" s="11">
        <f t="shared" ref="H102:J103" si="17">H103</f>
        <v>6712153.4800000004</v>
      </c>
      <c r="I102" s="11">
        <f t="shared" si="17"/>
        <v>6712153.4800000004</v>
      </c>
      <c r="J102" s="11">
        <f t="shared" si="17"/>
        <v>1819724.03</v>
      </c>
      <c r="K102" s="3">
        <f t="shared" si="12"/>
        <v>27.110882303603105</v>
      </c>
    </row>
    <row r="103" spans="1:11" ht="51.75" customHeight="1" x14ac:dyDescent="0.2">
      <c r="A103" s="6" t="s">
        <v>26</v>
      </c>
      <c r="B103" s="5" t="s">
        <v>65</v>
      </c>
      <c r="C103" s="5">
        <v>2</v>
      </c>
      <c r="D103" s="5" t="s">
        <v>111</v>
      </c>
      <c r="E103" s="5" t="s">
        <v>66</v>
      </c>
      <c r="F103" s="5" t="s">
        <v>112</v>
      </c>
      <c r="G103" s="5" t="s">
        <v>27</v>
      </c>
      <c r="H103" s="11">
        <f t="shared" si="17"/>
        <v>6712153.4800000004</v>
      </c>
      <c r="I103" s="11">
        <f t="shared" si="17"/>
        <v>6712153.4800000004</v>
      </c>
      <c r="J103" s="11">
        <f t="shared" si="17"/>
        <v>1819724.03</v>
      </c>
      <c r="K103" s="11">
        <f t="shared" si="12"/>
        <v>27.110882303603105</v>
      </c>
    </row>
    <row r="104" spans="1:11" ht="153" customHeight="1" x14ac:dyDescent="0.2">
      <c r="A104" s="6" t="s">
        <v>28</v>
      </c>
      <c r="B104" s="5" t="s">
        <v>65</v>
      </c>
      <c r="C104" s="5">
        <v>2</v>
      </c>
      <c r="D104" s="5" t="s">
        <v>111</v>
      </c>
      <c r="E104" s="5" t="s">
        <v>66</v>
      </c>
      <c r="F104" s="5" t="s">
        <v>112</v>
      </c>
      <c r="G104" s="5" t="s">
        <v>29</v>
      </c>
      <c r="H104" s="11">
        <v>6712153.4800000004</v>
      </c>
      <c r="I104" s="11">
        <v>6712153.4800000004</v>
      </c>
      <c r="J104" s="11">
        <v>1819724.03</v>
      </c>
      <c r="K104" s="11">
        <f t="shared" si="12"/>
        <v>27.110882303603105</v>
      </c>
    </row>
    <row r="105" spans="1:11" ht="72" customHeight="1" x14ac:dyDescent="0.2">
      <c r="A105" s="7" t="s">
        <v>220</v>
      </c>
      <c r="B105" s="8" t="s">
        <v>65</v>
      </c>
      <c r="C105" s="8">
        <v>2</v>
      </c>
      <c r="D105" s="8" t="s">
        <v>221</v>
      </c>
      <c r="E105" s="4" t="s">
        <v>0</v>
      </c>
      <c r="F105" s="4" t="s">
        <v>0</v>
      </c>
      <c r="G105" s="4" t="s">
        <v>0</v>
      </c>
      <c r="H105" s="9">
        <f>H106</f>
        <v>28200768.240000002</v>
      </c>
      <c r="I105" s="9">
        <f>I106</f>
        <v>28200768.240000002</v>
      </c>
      <c r="J105" s="9">
        <f>J106</f>
        <v>36474.58</v>
      </c>
      <c r="K105" s="9">
        <f t="shared" si="12"/>
        <v>0.12933895874604018</v>
      </c>
    </row>
    <row r="106" spans="1:11" ht="38.25" customHeight="1" x14ac:dyDescent="0.2">
      <c r="A106" s="7" t="s">
        <v>167</v>
      </c>
      <c r="B106" s="8" t="s">
        <v>65</v>
      </c>
      <c r="C106" s="8">
        <v>2</v>
      </c>
      <c r="D106" s="8" t="s">
        <v>221</v>
      </c>
      <c r="E106" s="8" t="s">
        <v>66</v>
      </c>
      <c r="F106" s="10" t="s">
        <v>0</v>
      </c>
      <c r="G106" s="10" t="s">
        <v>0</v>
      </c>
      <c r="H106" s="9">
        <f>H107+H110</f>
        <v>28200768.240000002</v>
      </c>
      <c r="I106" s="9">
        <f t="shared" ref="I106:J106" si="18">I107+I110</f>
        <v>28200768.240000002</v>
      </c>
      <c r="J106" s="9">
        <f t="shared" si="18"/>
        <v>36474.58</v>
      </c>
      <c r="K106" s="9">
        <f t="shared" si="12"/>
        <v>0.12933895874604018</v>
      </c>
    </row>
    <row r="107" spans="1:11" ht="50.25" customHeight="1" x14ac:dyDescent="0.2">
      <c r="A107" s="6" t="s">
        <v>220</v>
      </c>
      <c r="B107" s="5" t="s">
        <v>65</v>
      </c>
      <c r="C107" s="5">
        <v>2</v>
      </c>
      <c r="D107" s="5" t="s">
        <v>221</v>
      </c>
      <c r="E107" s="5" t="s">
        <v>66</v>
      </c>
      <c r="F107" s="5" t="s">
        <v>222</v>
      </c>
      <c r="G107" s="16" t="s">
        <v>0</v>
      </c>
      <c r="H107" s="11">
        <v>3590668.24</v>
      </c>
      <c r="I107" s="11">
        <v>3590668.24</v>
      </c>
      <c r="J107" s="11">
        <f>J108</f>
        <v>36474.58</v>
      </c>
      <c r="K107" s="11">
        <f t="shared" si="12"/>
        <v>1.0158159306859271</v>
      </c>
    </row>
    <row r="108" spans="1:11" ht="51.75" customHeight="1" x14ac:dyDescent="0.2">
      <c r="A108" s="6" t="s">
        <v>97</v>
      </c>
      <c r="B108" s="5" t="s">
        <v>65</v>
      </c>
      <c r="C108" s="5">
        <v>2</v>
      </c>
      <c r="D108" s="5" t="s">
        <v>221</v>
      </c>
      <c r="E108" s="5" t="s">
        <v>66</v>
      </c>
      <c r="F108" s="5" t="s">
        <v>222</v>
      </c>
      <c r="G108" s="5" t="s">
        <v>98</v>
      </c>
      <c r="H108" s="11">
        <v>3590668.24</v>
      </c>
      <c r="I108" s="11">
        <v>3590668.24</v>
      </c>
      <c r="J108" s="11">
        <f>J109</f>
        <v>36474.58</v>
      </c>
      <c r="K108" s="11">
        <f t="shared" si="12"/>
        <v>1.0158159306859271</v>
      </c>
    </row>
    <row r="109" spans="1:11" ht="53.25" customHeight="1" x14ac:dyDescent="0.2">
      <c r="A109" s="6" t="s">
        <v>99</v>
      </c>
      <c r="B109" s="5" t="s">
        <v>65</v>
      </c>
      <c r="C109" s="5">
        <v>2</v>
      </c>
      <c r="D109" s="5" t="s">
        <v>221</v>
      </c>
      <c r="E109" s="5" t="s">
        <v>66</v>
      </c>
      <c r="F109" s="5" t="s">
        <v>222</v>
      </c>
      <c r="G109" s="5" t="s">
        <v>100</v>
      </c>
      <c r="H109" s="11">
        <v>3590668.24</v>
      </c>
      <c r="I109" s="11">
        <v>3590668.24</v>
      </c>
      <c r="J109" s="11">
        <v>36474.58</v>
      </c>
      <c r="K109" s="11">
        <f t="shared" si="12"/>
        <v>1.0158159306859271</v>
      </c>
    </row>
    <row r="110" spans="1:11" ht="131.25" customHeight="1" x14ac:dyDescent="0.2">
      <c r="A110" s="6" t="s">
        <v>220</v>
      </c>
      <c r="B110" s="5" t="s">
        <v>65</v>
      </c>
      <c r="C110" s="5">
        <v>2</v>
      </c>
      <c r="D110" s="5" t="s">
        <v>221</v>
      </c>
      <c r="E110" s="5" t="s">
        <v>66</v>
      </c>
      <c r="F110" s="5" t="s">
        <v>262</v>
      </c>
      <c r="G110" s="16" t="s">
        <v>0</v>
      </c>
      <c r="H110" s="11">
        <f t="shared" ref="H110:I111" si="19">H111</f>
        <v>24610100</v>
      </c>
      <c r="I110" s="11">
        <f t="shared" si="19"/>
        <v>24610100</v>
      </c>
      <c r="J110" s="11">
        <f>J111</f>
        <v>0</v>
      </c>
      <c r="K110" s="11">
        <f t="shared" si="12"/>
        <v>0</v>
      </c>
    </row>
    <row r="111" spans="1:11" ht="63.75" customHeight="1" x14ac:dyDescent="0.2">
      <c r="A111" s="6" t="s">
        <v>97</v>
      </c>
      <c r="B111" s="5" t="s">
        <v>65</v>
      </c>
      <c r="C111" s="5">
        <v>2</v>
      </c>
      <c r="D111" s="5" t="s">
        <v>221</v>
      </c>
      <c r="E111" s="5" t="s">
        <v>66</v>
      </c>
      <c r="F111" s="5" t="s">
        <v>262</v>
      </c>
      <c r="G111" s="5" t="s">
        <v>98</v>
      </c>
      <c r="H111" s="11">
        <f t="shared" si="19"/>
        <v>24610100</v>
      </c>
      <c r="I111" s="11">
        <f t="shared" si="19"/>
        <v>24610100</v>
      </c>
      <c r="J111" s="11">
        <f>J112</f>
        <v>0</v>
      </c>
      <c r="K111" s="11">
        <f t="shared" si="12"/>
        <v>0</v>
      </c>
    </row>
    <row r="112" spans="1:11" ht="75.75" customHeight="1" x14ac:dyDescent="0.2">
      <c r="A112" s="6" t="s">
        <v>99</v>
      </c>
      <c r="B112" s="5" t="s">
        <v>65</v>
      </c>
      <c r="C112" s="5">
        <v>2</v>
      </c>
      <c r="D112" s="5" t="s">
        <v>221</v>
      </c>
      <c r="E112" s="5" t="s">
        <v>66</v>
      </c>
      <c r="F112" s="5" t="s">
        <v>262</v>
      </c>
      <c r="G112" s="5" t="s">
        <v>100</v>
      </c>
      <c r="H112" s="11">
        <v>24610100</v>
      </c>
      <c r="I112" s="11">
        <v>24610100</v>
      </c>
      <c r="J112" s="11">
        <v>0</v>
      </c>
      <c r="K112" s="11">
        <f t="shared" si="12"/>
        <v>0</v>
      </c>
    </row>
    <row r="113" spans="1:11" ht="51.75" customHeight="1" x14ac:dyDescent="0.2">
      <c r="A113" s="7" t="s">
        <v>263</v>
      </c>
      <c r="B113" s="8" t="s">
        <v>65</v>
      </c>
      <c r="C113" s="8">
        <v>2</v>
      </c>
      <c r="D113" s="15" t="s">
        <v>163</v>
      </c>
      <c r="E113" s="4" t="s">
        <v>0</v>
      </c>
      <c r="F113" s="4" t="s">
        <v>0</v>
      </c>
      <c r="G113" s="4" t="s">
        <v>0</v>
      </c>
      <c r="H113" s="9">
        <f t="shared" ref="H113:I116" si="20">H114</f>
        <v>3651182</v>
      </c>
      <c r="I113" s="9">
        <f t="shared" si="20"/>
        <v>3651182</v>
      </c>
      <c r="J113" s="9">
        <f>J114</f>
        <v>3140016.01</v>
      </c>
      <c r="K113" s="9">
        <f t="shared" si="12"/>
        <v>85.999986031920614</v>
      </c>
    </row>
    <row r="114" spans="1:11" ht="51.75" customHeight="1" x14ac:dyDescent="0.2">
      <c r="A114" s="7" t="s">
        <v>167</v>
      </c>
      <c r="B114" s="8" t="s">
        <v>65</v>
      </c>
      <c r="C114" s="8">
        <v>2</v>
      </c>
      <c r="D114" s="15" t="s">
        <v>163</v>
      </c>
      <c r="E114" s="8" t="s">
        <v>66</v>
      </c>
      <c r="F114" s="10" t="s">
        <v>0</v>
      </c>
      <c r="G114" s="10" t="s">
        <v>0</v>
      </c>
      <c r="H114" s="9">
        <f t="shared" si="20"/>
        <v>3651182</v>
      </c>
      <c r="I114" s="9">
        <f t="shared" si="20"/>
        <v>3651182</v>
      </c>
      <c r="J114" s="9">
        <f>J115</f>
        <v>3140016.01</v>
      </c>
      <c r="K114" s="9">
        <f t="shared" si="12"/>
        <v>85.999986031920614</v>
      </c>
    </row>
    <row r="115" spans="1:11" ht="84.75" customHeight="1" x14ac:dyDescent="0.2">
      <c r="A115" s="6" t="s">
        <v>264</v>
      </c>
      <c r="B115" s="5" t="s">
        <v>65</v>
      </c>
      <c r="C115" s="5">
        <v>2</v>
      </c>
      <c r="D115" s="21" t="s">
        <v>163</v>
      </c>
      <c r="E115" s="5" t="s">
        <v>66</v>
      </c>
      <c r="F115" s="5" t="s">
        <v>265</v>
      </c>
      <c r="G115" s="16" t="s">
        <v>0</v>
      </c>
      <c r="H115" s="11">
        <f t="shared" si="20"/>
        <v>3651182</v>
      </c>
      <c r="I115" s="11">
        <f t="shared" si="20"/>
        <v>3651182</v>
      </c>
      <c r="J115" s="11">
        <f>J116</f>
        <v>3140016.01</v>
      </c>
      <c r="K115" s="11">
        <f t="shared" si="12"/>
        <v>85.999986031920614</v>
      </c>
    </row>
    <row r="116" spans="1:11" ht="187.5" customHeight="1" x14ac:dyDescent="0.2">
      <c r="A116" s="6" t="s">
        <v>26</v>
      </c>
      <c r="B116" s="5" t="s">
        <v>65</v>
      </c>
      <c r="C116" s="5">
        <v>2</v>
      </c>
      <c r="D116" s="21" t="s">
        <v>163</v>
      </c>
      <c r="E116" s="5" t="s">
        <v>66</v>
      </c>
      <c r="F116" s="5" t="s">
        <v>265</v>
      </c>
      <c r="G116" s="5" t="s">
        <v>27</v>
      </c>
      <c r="H116" s="11">
        <f t="shared" si="20"/>
        <v>3651182</v>
      </c>
      <c r="I116" s="11">
        <f t="shared" si="20"/>
        <v>3651182</v>
      </c>
      <c r="J116" s="11">
        <f>J117</f>
        <v>3140016.01</v>
      </c>
      <c r="K116" s="11">
        <f t="shared" si="12"/>
        <v>85.999986031920614</v>
      </c>
    </row>
    <row r="117" spans="1:11" ht="69.75" customHeight="1" x14ac:dyDescent="0.2">
      <c r="A117" s="6" t="s">
        <v>28</v>
      </c>
      <c r="B117" s="5" t="s">
        <v>65</v>
      </c>
      <c r="C117" s="5">
        <v>2</v>
      </c>
      <c r="D117" s="21" t="s">
        <v>163</v>
      </c>
      <c r="E117" s="5" t="s">
        <v>66</v>
      </c>
      <c r="F117" s="5" t="s">
        <v>265</v>
      </c>
      <c r="G117" s="5" t="s">
        <v>29</v>
      </c>
      <c r="H117" s="11">
        <v>3651182</v>
      </c>
      <c r="I117" s="11">
        <v>3651182</v>
      </c>
      <c r="J117" s="11">
        <v>3140016.01</v>
      </c>
      <c r="K117" s="11">
        <f t="shared" si="12"/>
        <v>85.999986031920614</v>
      </c>
    </row>
    <row r="118" spans="1:11" ht="70.5" customHeight="1" x14ac:dyDescent="0.2">
      <c r="A118" s="7" t="s">
        <v>223</v>
      </c>
      <c r="B118" s="8" t="s">
        <v>65</v>
      </c>
      <c r="C118" s="8">
        <v>2</v>
      </c>
      <c r="D118" s="8" t="s">
        <v>186</v>
      </c>
      <c r="E118" s="4" t="s">
        <v>0</v>
      </c>
      <c r="F118" s="4" t="s">
        <v>0</v>
      </c>
      <c r="G118" s="4" t="s">
        <v>0</v>
      </c>
      <c r="H118" s="9">
        <f t="shared" ref="H118:I119" si="21">H119</f>
        <v>4582402</v>
      </c>
      <c r="I118" s="9">
        <f t="shared" si="21"/>
        <v>4582402</v>
      </c>
      <c r="J118" s="9">
        <f>J119</f>
        <v>1982360.04</v>
      </c>
      <c r="K118" s="9">
        <f t="shared" si="12"/>
        <v>43.26028227117569</v>
      </c>
    </row>
    <row r="119" spans="1:11" ht="81" customHeight="1" x14ac:dyDescent="0.2">
      <c r="A119" s="7" t="s">
        <v>167</v>
      </c>
      <c r="B119" s="8" t="s">
        <v>65</v>
      </c>
      <c r="C119" s="8">
        <v>2</v>
      </c>
      <c r="D119" s="8" t="s">
        <v>186</v>
      </c>
      <c r="E119" s="8" t="s">
        <v>66</v>
      </c>
      <c r="F119" s="10" t="s">
        <v>0</v>
      </c>
      <c r="G119" s="10" t="s">
        <v>0</v>
      </c>
      <c r="H119" s="9">
        <f t="shared" si="21"/>
        <v>4582402</v>
      </c>
      <c r="I119" s="9">
        <f t="shared" si="21"/>
        <v>4582402</v>
      </c>
      <c r="J119" s="9">
        <f>J120</f>
        <v>1982360.04</v>
      </c>
      <c r="K119" s="9">
        <f t="shared" si="12"/>
        <v>43.26028227117569</v>
      </c>
    </row>
    <row r="120" spans="1:11" ht="51.75" customHeight="1" x14ac:dyDescent="0.2">
      <c r="A120" s="6" t="s">
        <v>105</v>
      </c>
      <c r="B120" s="5" t="s">
        <v>65</v>
      </c>
      <c r="C120" s="5">
        <v>2</v>
      </c>
      <c r="D120" s="5" t="s">
        <v>186</v>
      </c>
      <c r="E120" s="5" t="s">
        <v>66</v>
      </c>
      <c r="F120" s="5" t="s">
        <v>106</v>
      </c>
      <c r="G120" s="16" t="s">
        <v>0</v>
      </c>
      <c r="H120" s="11">
        <f t="shared" ref="H120:I120" si="22">H121+H123</f>
        <v>4582402</v>
      </c>
      <c r="I120" s="11">
        <f t="shared" si="22"/>
        <v>4582402</v>
      </c>
      <c r="J120" s="11">
        <f>J121+J123</f>
        <v>1982360.04</v>
      </c>
      <c r="K120" s="3">
        <f t="shared" si="12"/>
        <v>43.26028227117569</v>
      </c>
    </row>
    <row r="121" spans="1:11" ht="123.75" customHeight="1" x14ac:dyDescent="0.2">
      <c r="A121" s="6" t="s">
        <v>22</v>
      </c>
      <c r="B121" s="5" t="s">
        <v>65</v>
      </c>
      <c r="C121" s="5">
        <v>2</v>
      </c>
      <c r="D121" s="5" t="s">
        <v>186</v>
      </c>
      <c r="E121" s="5" t="s">
        <v>66</v>
      </c>
      <c r="F121" s="5" t="s">
        <v>106</v>
      </c>
      <c r="G121" s="5" t="s">
        <v>23</v>
      </c>
      <c r="H121" s="11">
        <v>3012763</v>
      </c>
      <c r="I121" s="11">
        <v>3012763</v>
      </c>
      <c r="J121" s="11">
        <f>J122</f>
        <v>1449234.21</v>
      </c>
      <c r="K121" s="11">
        <f t="shared" si="12"/>
        <v>48.10316012245238</v>
      </c>
    </row>
    <row r="122" spans="1:11" ht="40.5" customHeight="1" x14ac:dyDescent="0.2">
      <c r="A122" s="6" t="s">
        <v>24</v>
      </c>
      <c r="B122" s="5" t="s">
        <v>65</v>
      </c>
      <c r="C122" s="5">
        <v>2</v>
      </c>
      <c r="D122" s="5" t="s">
        <v>186</v>
      </c>
      <c r="E122" s="5" t="s">
        <v>66</v>
      </c>
      <c r="F122" s="5" t="s">
        <v>106</v>
      </c>
      <c r="G122" s="5" t="s">
        <v>25</v>
      </c>
      <c r="H122" s="11">
        <v>3012763</v>
      </c>
      <c r="I122" s="11">
        <v>3012763</v>
      </c>
      <c r="J122" s="11">
        <v>1449234.21</v>
      </c>
      <c r="K122" s="11">
        <f t="shared" si="12"/>
        <v>48.10316012245238</v>
      </c>
    </row>
    <row r="123" spans="1:11" ht="101.25" customHeight="1" x14ac:dyDescent="0.2">
      <c r="A123" s="6" t="s">
        <v>26</v>
      </c>
      <c r="B123" s="5" t="s">
        <v>65</v>
      </c>
      <c r="C123" s="5">
        <v>2</v>
      </c>
      <c r="D123" s="5" t="s">
        <v>186</v>
      </c>
      <c r="E123" s="5" t="s">
        <v>66</v>
      </c>
      <c r="F123" s="5" t="s">
        <v>106</v>
      </c>
      <c r="G123" s="5" t="s">
        <v>27</v>
      </c>
      <c r="H123" s="11">
        <f t="shared" ref="H123:I123" si="23">H124</f>
        <v>1569639</v>
      </c>
      <c r="I123" s="11">
        <f t="shared" si="23"/>
        <v>1569639</v>
      </c>
      <c r="J123" s="11">
        <f>J124</f>
        <v>533125.82999999996</v>
      </c>
      <c r="K123" s="11">
        <f t="shared" si="12"/>
        <v>33.964868992169535</v>
      </c>
    </row>
    <row r="124" spans="1:11" ht="80.25" customHeight="1" x14ac:dyDescent="0.2">
      <c r="A124" s="6" t="s">
        <v>28</v>
      </c>
      <c r="B124" s="5" t="s">
        <v>65</v>
      </c>
      <c r="C124" s="5">
        <v>2</v>
      </c>
      <c r="D124" s="5" t="s">
        <v>186</v>
      </c>
      <c r="E124" s="5" t="s">
        <v>66</v>
      </c>
      <c r="F124" s="5" t="s">
        <v>106</v>
      </c>
      <c r="G124" s="5" t="s">
        <v>29</v>
      </c>
      <c r="H124" s="11">
        <v>1569639</v>
      </c>
      <c r="I124" s="11">
        <v>1569639</v>
      </c>
      <c r="J124" s="11">
        <v>533125.82999999996</v>
      </c>
      <c r="K124" s="11">
        <f t="shared" si="12"/>
        <v>33.964868992169535</v>
      </c>
    </row>
    <row r="125" spans="1:11" ht="78" customHeight="1" x14ac:dyDescent="0.2">
      <c r="A125" s="7" t="s">
        <v>224</v>
      </c>
      <c r="B125" s="8" t="s">
        <v>65</v>
      </c>
      <c r="C125" s="8">
        <v>2</v>
      </c>
      <c r="D125" s="8" t="s">
        <v>187</v>
      </c>
      <c r="E125" s="4" t="s">
        <v>0</v>
      </c>
      <c r="F125" s="4" t="s">
        <v>0</v>
      </c>
      <c r="G125" s="4" t="s">
        <v>0</v>
      </c>
      <c r="H125" s="9">
        <v>217163.27</v>
      </c>
      <c r="I125" s="9">
        <v>217163.27</v>
      </c>
      <c r="J125" s="9">
        <f>J126</f>
        <v>96035.23</v>
      </c>
      <c r="K125" s="9">
        <f t="shared" si="12"/>
        <v>44.222593443172961</v>
      </c>
    </row>
    <row r="126" spans="1:11" ht="51.75" customHeight="1" x14ac:dyDescent="0.2">
      <c r="A126" s="7" t="s">
        <v>167</v>
      </c>
      <c r="B126" s="8" t="s">
        <v>65</v>
      </c>
      <c r="C126" s="8">
        <v>2</v>
      </c>
      <c r="D126" s="8" t="s">
        <v>187</v>
      </c>
      <c r="E126" s="8" t="s">
        <v>66</v>
      </c>
      <c r="F126" s="10" t="s">
        <v>0</v>
      </c>
      <c r="G126" s="10" t="s">
        <v>0</v>
      </c>
      <c r="H126" s="9">
        <v>217163.27</v>
      </c>
      <c r="I126" s="9">
        <v>217163.27</v>
      </c>
      <c r="J126" s="9">
        <f>J127</f>
        <v>96035.23</v>
      </c>
      <c r="K126" s="9">
        <f t="shared" si="12"/>
        <v>44.222593443172961</v>
      </c>
    </row>
    <row r="127" spans="1:11" ht="51.75" customHeight="1" x14ac:dyDescent="0.2">
      <c r="A127" s="6" t="s">
        <v>225</v>
      </c>
      <c r="B127" s="5" t="s">
        <v>65</v>
      </c>
      <c r="C127" s="5">
        <v>2</v>
      </c>
      <c r="D127" s="5" t="s">
        <v>187</v>
      </c>
      <c r="E127" s="5" t="s">
        <v>66</v>
      </c>
      <c r="F127" s="5" t="s">
        <v>107</v>
      </c>
      <c r="G127" s="16" t="s">
        <v>0</v>
      </c>
      <c r="H127" s="11">
        <v>217163.27</v>
      </c>
      <c r="I127" s="11">
        <v>217163.27</v>
      </c>
      <c r="J127" s="11">
        <f>J128</f>
        <v>96035.23</v>
      </c>
      <c r="K127" s="11">
        <f t="shared" si="12"/>
        <v>44.222593443172961</v>
      </c>
    </row>
    <row r="128" spans="1:11" ht="51.75" customHeight="1" x14ac:dyDescent="0.2">
      <c r="A128" s="6" t="s">
        <v>26</v>
      </c>
      <c r="B128" s="5" t="s">
        <v>65</v>
      </c>
      <c r="C128" s="5">
        <v>2</v>
      </c>
      <c r="D128" s="5" t="s">
        <v>187</v>
      </c>
      <c r="E128" s="5" t="s">
        <v>66</v>
      </c>
      <c r="F128" s="5" t="s">
        <v>107</v>
      </c>
      <c r="G128" s="5" t="s">
        <v>27</v>
      </c>
      <c r="H128" s="11">
        <v>217163.27</v>
      </c>
      <c r="I128" s="11">
        <v>217163.27</v>
      </c>
      <c r="J128" s="11">
        <f>J129</f>
        <v>96035.23</v>
      </c>
      <c r="K128" s="11">
        <f t="shared" si="12"/>
        <v>44.222593443172961</v>
      </c>
    </row>
    <row r="129" spans="1:11" ht="82.5" customHeight="1" x14ac:dyDescent="0.2">
      <c r="A129" s="6" t="s">
        <v>28</v>
      </c>
      <c r="B129" s="5" t="s">
        <v>65</v>
      </c>
      <c r="C129" s="5">
        <v>2</v>
      </c>
      <c r="D129" s="5" t="s">
        <v>187</v>
      </c>
      <c r="E129" s="5" t="s">
        <v>66</v>
      </c>
      <c r="F129" s="5" t="s">
        <v>107</v>
      </c>
      <c r="G129" s="5" t="s">
        <v>29</v>
      </c>
      <c r="H129" s="11">
        <v>217163.27</v>
      </c>
      <c r="I129" s="11">
        <v>217163.27</v>
      </c>
      <c r="J129" s="11">
        <v>96035.23</v>
      </c>
      <c r="K129" s="11">
        <f t="shared" si="12"/>
        <v>44.222593443172961</v>
      </c>
    </row>
    <row r="130" spans="1:11" ht="51.75" customHeight="1" x14ac:dyDescent="0.2">
      <c r="A130" s="7" t="s">
        <v>226</v>
      </c>
      <c r="B130" s="8" t="s">
        <v>65</v>
      </c>
      <c r="C130" s="8">
        <v>2</v>
      </c>
      <c r="D130" s="8" t="s">
        <v>188</v>
      </c>
      <c r="E130" s="4" t="s">
        <v>0</v>
      </c>
      <c r="F130" s="4" t="s">
        <v>0</v>
      </c>
      <c r="G130" s="4" t="s">
        <v>0</v>
      </c>
      <c r="H130" s="9">
        <f t="shared" ref="H130:I130" si="24">H131</f>
        <v>8940449.5500000007</v>
      </c>
      <c r="I130" s="9">
        <f t="shared" si="24"/>
        <v>8940449.5500000007</v>
      </c>
      <c r="J130" s="9">
        <f>J131</f>
        <v>5006397.0200000005</v>
      </c>
      <c r="K130" s="9">
        <f t="shared" si="12"/>
        <v>55.997150836783149</v>
      </c>
    </row>
    <row r="131" spans="1:11" ht="78.75" customHeight="1" x14ac:dyDescent="0.2">
      <c r="A131" s="7" t="s">
        <v>167</v>
      </c>
      <c r="B131" s="8" t="s">
        <v>65</v>
      </c>
      <c r="C131" s="8">
        <v>2</v>
      </c>
      <c r="D131" s="8" t="s">
        <v>188</v>
      </c>
      <c r="E131" s="8" t="s">
        <v>66</v>
      </c>
      <c r="F131" s="10" t="s">
        <v>0</v>
      </c>
      <c r="G131" s="10" t="s">
        <v>0</v>
      </c>
      <c r="H131" s="9">
        <f t="shared" ref="H131:I131" si="25">H132+H137</f>
        <v>8940449.5500000007</v>
      </c>
      <c r="I131" s="9">
        <f t="shared" si="25"/>
        <v>8940449.5500000007</v>
      </c>
      <c r="J131" s="9">
        <f>J132+J137</f>
        <v>5006397.0200000005</v>
      </c>
      <c r="K131" s="9">
        <f t="shared" si="12"/>
        <v>55.997150836783149</v>
      </c>
    </row>
    <row r="132" spans="1:11" ht="73.5" customHeight="1" x14ac:dyDescent="0.2">
      <c r="A132" s="6" t="s">
        <v>227</v>
      </c>
      <c r="B132" s="5" t="s">
        <v>65</v>
      </c>
      <c r="C132" s="5">
        <v>2</v>
      </c>
      <c r="D132" s="5" t="s">
        <v>188</v>
      </c>
      <c r="E132" s="5" t="s">
        <v>66</v>
      </c>
      <c r="F132" s="5" t="s">
        <v>228</v>
      </c>
      <c r="G132" s="16" t="s">
        <v>0</v>
      </c>
      <c r="H132" s="11">
        <v>59724</v>
      </c>
      <c r="I132" s="11">
        <v>59724</v>
      </c>
      <c r="J132" s="11">
        <f>J133+J135</f>
        <v>14559.48</v>
      </c>
      <c r="K132" s="3">
        <f t="shared" si="12"/>
        <v>24.377938517179025</v>
      </c>
    </row>
    <row r="133" spans="1:11" ht="75" customHeight="1" x14ac:dyDescent="0.2">
      <c r="A133" s="6" t="s">
        <v>22</v>
      </c>
      <c r="B133" s="5" t="s">
        <v>65</v>
      </c>
      <c r="C133" s="5">
        <v>2</v>
      </c>
      <c r="D133" s="5" t="s">
        <v>188</v>
      </c>
      <c r="E133" s="5" t="s">
        <v>66</v>
      </c>
      <c r="F133" s="5" t="s">
        <v>228</v>
      </c>
      <c r="G133" s="5" t="s">
        <v>23</v>
      </c>
      <c r="H133" s="11">
        <v>44005</v>
      </c>
      <c r="I133" s="11">
        <v>44005</v>
      </c>
      <c r="J133" s="11">
        <f>J134</f>
        <v>14559.48</v>
      </c>
      <c r="K133" s="3">
        <f t="shared" si="12"/>
        <v>33.085967503692757</v>
      </c>
    </row>
    <row r="134" spans="1:11" ht="51.75" customHeight="1" x14ac:dyDescent="0.2">
      <c r="A134" s="6" t="s">
        <v>24</v>
      </c>
      <c r="B134" s="5" t="s">
        <v>65</v>
      </c>
      <c r="C134" s="5">
        <v>2</v>
      </c>
      <c r="D134" s="5" t="s">
        <v>188</v>
      </c>
      <c r="E134" s="5" t="s">
        <v>66</v>
      </c>
      <c r="F134" s="5" t="s">
        <v>228</v>
      </c>
      <c r="G134" s="5" t="s">
        <v>25</v>
      </c>
      <c r="H134" s="11">
        <v>44005</v>
      </c>
      <c r="I134" s="11">
        <v>44005</v>
      </c>
      <c r="J134" s="11">
        <v>14559.48</v>
      </c>
      <c r="K134" s="3">
        <f t="shared" si="12"/>
        <v>33.085967503692757</v>
      </c>
    </row>
    <row r="135" spans="1:11" ht="88.5" customHeight="1" x14ac:dyDescent="0.2">
      <c r="A135" s="6" t="s">
        <v>26</v>
      </c>
      <c r="B135" s="5" t="s">
        <v>65</v>
      </c>
      <c r="C135" s="5">
        <v>2</v>
      </c>
      <c r="D135" s="5" t="s">
        <v>188</v>
      </c>
      <c r="E135" s="5" t="s">
        <v>66</v>
      </c>
      <c r="F135" s="5" t="s">
        <v>228</v>
      </c>
      <c r="G135" s="5" t="s">
        <v>27</v>
      </c>
      <c r="H135" s="11">
        <v>15719</v>
      </c>
      <c r="I135" s="11">
        <v>15719</v>
      </c>
      <c r="J135" s="11">
        <f>J136</f>
        <v>0</v>
      </c>
      <c r="K135" s="3">
        <f t="shared" si="12"/>
        <v>0</v>
      </c>
    </row>
    <row r="136" spans="1:11" ht="36" customHeight="1" x14ac:dyDescent="0.2">
      <c r="A136" s="6" t="s">
        <v>28</v>
      </c>
      <c r="B136" s="5" t="s">
        <v>65</v>
      </c>
      <c r="C136" s="5">
        <v>2</v>
      </c>
      <c r="D136" s="5" t="s">
        <v>188</v>
      </c>
      <c r="E136" s="5" t="s">
        <v>66</v>
      </c>
      <c r="F136" s="5" t="s">
        <v>228</v>
      </c>
      <c r="G136" s="5" t="s">
        <v>29</v>
      </c>
      <c r="H136" s="11">
        <v>15719</v>
      </c>
      <c r="I136" s="11">
        <v>15719</v>
      </c>
      <c r="J136" s="11">
        <v>0</v>
      </c>
      <c r="K136" s="3">
        <f t="shared" si="12"/>
        <v>0</v>
      </c>
    </row>
    <row r="137" spans="1:11" ht="75" customHeight="1" x14ac:dyDescent="0.2">
      <c r="A137" s="6" t="s">
        <v>109</v>
      </c>
      <c r="B137" s="5" t="s">
        <v>65</v>
      </c>
      <c r="C137" s="5">
        <v>2</v>
      </c>
      <c r="D137" s="5" t="s">
        <v>188</v>
      </c>
      <c r="E137" s="5" t="s">
        <v>66</v>
      </c>
      <c r="F137" s="5" t="s">
        <v>110</v>
      </c>
      <c r="G137" s="16" t="s">
        <v>0</v>
      </c>
      <c r="H137" s="11">
        <f t="shared" ref="H137:I138" si="26">H138</f>
        <v>8880725.5500000007</v>
      </c>
      <c r="I137" s="11">
        <f t="shared" si="26"/>
        <v>8880725.5500000007</v>
      </c>
      <c r="J137" s="11">
        <f>J138</f>
        <v>4991837.54</v>
      </c>
      <c r="K137" s="3">
        <f t="shared" si="12"/>
        <v>56.209794029723156</v>
      </c>
    </row>
    <row r="138" spans="1:11" ht="51.75" customHeight="1" x14ac:dyDescent="0.2">
      <c r="A138" s="6" t="s">
        <v>33</v>
      </c>
      <c r="B138" s="5" t="s">
        <v>65</v>
      </c>
      <c r="C138" s="5">
        <v>2</v>
      </c>
      <c r="D138" s="5" t="s">
        <v>188</v>
      </c>
      <c r="E138" s="5" t="s">
        <v>66</v>
      </c>
      <c r="F138" s="5" t="s">
        <v>110</v>
      </c>
      <c r="G138" s="5" t="s">
        <v>34</v>
      </c>
      <c r="H138" s="11">
        <f t="shared" si="26"/>
        <v>8880725.5500000007</v>
      </c>
      <c r="I138" s="11">
        <f t="shared" si="26"/>
        <v>8880725.5500000007</v>
      </c>
      <c r="J138" s="11">
        <f>J139</f>
        <v>4991837.54</v>
      </c>
      <c r="K138" s="11">
        <f t="shared" si="12"/>
        <v>56.209794029723156</v>
      </c>
    </row>
    <row r="139" spans="1:11" ht="51.75" customHeight="1" x14ac:dyDescent="0.2">
      <c r="A139" s="6" t="s">
        <v>95</v>
      </c>
      <c r="B139" s="5" t="s">
        <v>65</v>
      </c>
      <c r="C139" s="5">
        <v>2</v>
      </c>
      <c r="D139" s="5" t="s">
        <v>188</v>
      </c>
      <c r="E139" s="5" t="s">
        <v>66</v>
      </c>
      <c r="F139" s="5" t="s">
        <v>110</v>
      </c>
      <c r="G139" s="5" t="s">
        <v>96</v>
      </c>
      <c r="H139" s="11">
        <v>8880725.5500000007</v>
      </c>
      <c r="I139" s="11">
        <v>8880725.5500000007</v>
      </c>
      <c r="J139" s="11">
        <v>4991837.54</v>
      </c>
      <c r="K139" s="11">
        <f t="shared" si="12"/>
        <v>56.209794029723156</v>
      </c>
    </row>
    <row r="140" spans="1:11" ht="115.5" customHeight="1" x14ac:dyDescent="0.2">
      <c r="A140" s="7" t="s">
        <v>229</v>
      </c>
      <c r="B140" s="8" t="s">
        <v>65</v>
      </c>
      <c r="C140" s="8">
        <v>2</v>
      </c>
      <c r="D140" s="8" t="s">
        <v>89</v>
      </c>
      <c r="E140" s="4" t="s">
        <v>0</v>
      </c>
      <c r="F140" s="4" t="s">
        <v>0</v>
      </c>
      <c r="G140" s="4" t="s">
        <v>0</v>
      </c>
      <c r="H140" s="9">
        <f>H141</f>
        <v>90272634.310000002</v>
      </c>
      <c r="I140" s="9">
        <f>I141</f>
        <v>90272634.310000002</v>
      </c>
      <c r="J140" s="9">
        <f>J141</f>
        <v>22167262.850000001</v>
      </c>
      <c r="K140" s="3">
        <f t="shared" si="12"/>
        <v>24.555905584716509</v>
      </c>
    </row>
    <row r="141" spans="1:11" ht="74.25" customHeight="1" x14ac:dyDescent="0.2">
      <c r="A141" s="7" t="s">
        <v>167</v>
      </c>
      <c r="B141" s="8" t="s">
        <v>65</v>
      </c>
      <c r="C141" s="8">
        <v>2</v>
      </c>
      <c r="D141" s="8" t="s">
        <v>89</v>
      </c>
      <c r="E141" s="8" t="s">
        <v>66</v>
      </c>
      <c r="F141" s="10" t="s">
        <v>0</v>
      </c>
      <c r="G141" s="10" t="s">
        <v>0</v>
      </c>
      <c r="H141" s="9">
        <f>H142+H145</f>
        <v>90272634.310000002</v>
      </c>
      <c r="I141" s="9">
        <f t="shared" ref="I141:J141" si="27">I142+I145</f>
        <v>90272634.310000002</v>
      </c>
      <c r="J141" s="9">
        <f t="shared" si="27"/>
        <v>22167262.850000001</v>
      </c>
      <c r="K141" s="11">
        <f t="shared" si="12"/>
        <v>24.555905584716509</v>
      </c>
    </row>
    <row r="142" spans="1:11" ht="51.75" customHeight="1" x14ac:dyDescent="0.2">
      <c r="A142" s="6" t="s">
        <v>90</v>
      </c>
      <c r="B142" s="5" t="s">
        <v>65</v>
      </c>
      <c r="C142" s="5">
        <v>2</v>
      </c>
      <c r="D142" s="5" t="s">
        <v>89</v>
      </c>
      <c r="E142" s="5" t="s">
        <v>66</v>
      </c>
      <c r="F142" s="5" t="s">
        <v>91</v>
      </c>
      <c r="G142" s="16" t="s">
        <v>0</v>
      </c>
      <c r="H142" s="11">
        <f t="shared" ref="H142:I143" si="28">H143</f>
        <v>33122118.309999999</v>
      </c>
      <c r="I142" s="11">
        <f t="shared" si="28"/>
        <v>33122118.309999999</v>
      </c>
      <c r="J142" s="11">
        <f>J143</f>
        <v>15355390.02</v>
      </c>
      <c r="K142" s="11">
        <f t="shared" si="12"/>
        <v>46.359927454772745</v>
      </c>
    </row>
    <row r="143" spans="1:11" ht="51.75" customHeight="1" x14ac:dyDescent="0.2">
      <c r="A143" s="6" t="s">
        <v>26</v>
      </c>
      <c r="B143" s="5" t="s">
        <v>65</v>
      </c>
      <c r="C143" s="5">
        <v>2</v>
      </c>
      <c r="D143" s="5" t="s">
        <v>89</v>
      </c>
      <c r="E143" s="5" t="s">
        <v>66</v>
      </c>
      <c r="F143" s="5" t="s">
        <v>91</v>
      </c>
      <c r="G143" s="5" t="s">
        <v>27</v>
      </c>
      <c r="H143" s="11">
        <f t="shared" si="28"/>
        <v>33122118.309999999</v>
      </c>
      <c r="I143" s="11">
        <f t="shared" si="28"/>
        <v>33122118.309999999</v>
      </c>
      <c r="J143" s="11">
        <f>J144</f>
        <v>15355390.02</v>
      </c>
      <c r="K143" s="3">
        <f t="shared" si="12"/>
        <v>46.359927454772745</v>
      </c>
    </row>
    <row r="144" spans="1:11" ht="51.75" customHeight="1" x14ac:dyDescent="0.2">
      <c r="A144" s="6" t="s">
        <v>28</v>
      </c>
      <c r="B144" s="5" t="s">
        <v>65</v>
      </c>
      <c r="C144" s="5">
        <v>2</v>
      </c>
      <c r="D144" s="5" t="s">
        <v>89</v>
      </c>
      <c r="E144" s="5" t="s">
        <v>66</v>
      </c>
      <c r="F144" s="5" t="s">
        <v>91</v>
      </c>
      <c r="G144" s="5" t="s">
        <v>29</v>
      </c>
      <c r="H144" s="11">
        <v>33122118.309999999</v>
      </c>
      <c r="I144" s="11">
        <v>33122118.309999999</v>
      </c>
      <c r="J144" s="11">
        <v>15355390.02</v>
      </c>
      <c r="K144" s="3">
        <f t="shared" si="12"/>
        <v>46.359927454772745</v>
      </c>
    </row>
    <row r="145" spans="1:11" ht="69" customHeight="1" x14ac:dyDescent="0.2">
      <c r="A145" s="6" t="s">
        <v>92</v>
      </c>
      <c r="B145" s="5" t="s">
        <v>65</v>
      </c>
      <c r="C145" s="5">
        <v>2</v>
      </c>
      <c r="D145" s="5" t="s">
        <v>89</v>
      </c>
      <c r="E145" s="5" t="s">
        <v>66</v>
      </c>
      <c r="F145" s="5" t="s">
        <v>93</v>
      </c>
      <c r="G145" s="16" t="s">
        <v>0</v>
      </c>
      <c r="H145" s="11">
        <f t="shared" ref="H145:I146" si="29">H146</f>
        <v>57150516</v>
      </c>
      <c r="I145" s="11">
        <f t="shared" si="29"/>
        <v>57150516</v>
      </c>
      <c r="J145" s="11">
        <f>J146</f>
        <v>6811872.8300000001</v>
      </c>
      <c r="K145" s="3">
        <f t="shared" si="12"/>
        <v>11.919179924814676</v>
      </c>
    </row>
    <row r="146" spans="1:11" ht="75.75" customHeight="1" x14ac:dyDescent="0.2">
      <c r="A146" s="6" t="s">
        <v>26</v>
      </c>
      <c r="B146" s="5" t="s">
        <v>65</v>
      </c>
      <c r="C146" s="5">
        <v>2</v>
      </c>
      <c r="D146" s="5" t="s">
        <v>89</v>
      </c>
      <c r="E146" s="5" t="s">
        <v>66</v>
      </c>
      <c r="F146" s="5" t="s">
        <v>93</v>
      </c>
      <c r="G146" s="5" t="s">
        <v>27</v>
      </c>
      <c r="H146" s="11">
        <f t="shared" si="29"/>
        <v>57150516</v>
      </c>
      <c r="I146" s="11">
        <f t="shared" si="29"/>
        <v>57150516</v>
      </c>
      <c r="J146" s="11">
        <f>J147</f>
        <v>6811872.8300000001</v>
      </c>
      <c r="K146" s="11">
        <f t="shared" si="12"/>
        <v>11.919179924814676</v>
      </c>
    </row>
    <row r="147" spans="1:11" ht="51.75" customHeight="1" x14ac:dyDescent="0.2">
      <c r="A147" s="6" t="s">
        <v>28</v>
      </c>
      <c r="B147" s="5" t="s">
        <v>65</v>
      </c>
      <c r="C147" s="5">
        <v>2</v>
      </c>
      <c r="D147" s="5" t="s">
        <v>89</v>
      </c>
      <c r="E147" s="5" t="s">
        <v>66</v>
      </c>
      <c r="F147" s="5" t="s">
        <v>93</v>
      </c>
      <c r="G147" s="5" t="s">
        <v>29</v>
      </c>
      <c r="H147" s="11">
        <v>57150516</v>
      </c>
      <c r="I147" s="11">
        <v>57150516</v>
      </c>
      <c r="J147" s="11">
        <v>6811872.8300000001</v>
      </c>
      <c r="K147" s="11">
        <f t="shared" si="12"/>
        <v>11.919179924814676</v>
      </c>
    </row>
    <row r="148" spans="1:11" ht="51.75" customHeight="1" x14ac:dyDescent="0.2">
      <c r="A148" s="7" t="s">
        <v>230</v>
      </c>
      <c r="B148" s="8" t="s">
        <v>65</v>
      </c>
      <c r="C148" s="8">
        <v>2</v>
      </c>
      <c r="D148" s="8" t="s">
        <v>189</v>
      </c>
      <c r="E148" s="4" t="s">
        <v>0</v>
      </c>
      <c r="F148" s="4" t="s">
        <v>0</v>
      </c>
      <c r="G148" s="4" t="s">
        <v>0</v>
      </c>
      <c r="H148" s="9">
        <v>780906.05</v>
      </c>
      <c r="I148" s="9">
        <v>780906.05</v>
      </c>
      <c r="J148" s="9">
        <f>J149</f>
        <v>95724.05</v>
      </c>
      <c r="K148" s="9">
        <f t="shared" si="12"/>
        <v>12.25807509110731</v>
      </c>
    </row>
    <row r="149" spans="1:11" ht="51.75" customHeight="1" x14ac:dyDescent="0.2">
      <c r="A149" s="7" t="s">
        <v>167</v>
      </c>
      <c r="B149" s="8" t="s">
        <v>65</v>
      </c>
      <c r="C149" s="8">
        <v>2</v>
      </c>
      <c r="D149" s="8" t="s">
        <v>189</v>
      </c>
      <c r="E149" s="8" t="s">
        <v>66</v>
      </c>
      <c r="F149" s="10" t="s">
        <v>0</v>
      </c>
      <c r="G149" s="10" t="s">
        <v>0</v>
      </c>
      <c r="H149" s="9">
        <v>780906.05</v>
      </c>
      <c r="I149" s="9">
        <v>780906.05</v>
      </c>
      <c r="J149" s="9">
        <f>J150</f>
        <v>95724.05</v>
      </c>
      <c r="K149" s="9">
        <f t="shared" si="12"/>
        <v>12.25807509110731</v>
      </c>
    </row>
    <row r="150" spans="1:11" ht="114" customHeight="1" x14ac:dyDescent="0.2">
      <c r="A150" s="6" t="s">
        <v>231</v>
      </c>
      <c r="B150" s="5" t="s">
        <v>65</v>
      </c>
      <c r="C150" s="5">
        <v>2</v>
      </c>
      <c r="D150" s="5" t="s">
        <v>189</v>
      </c>
      <c r="E150" s="5" t="s">
        <v>66</v>
      </c>
      <c r="F150" s="5" t="s">
        <v>94</v>
      </c>
      <c r="G150" s="16" t="s">
        <v>0</v>
      </c>
      <c r="H150" s="11">
        <v>447927</v>
      </c>
      <c r="I150" s="11">
        <v>447927</v>
      </c>
      <c r="J150" s="11">
        <f>J151+J153</f>
        <v>95724.05</v>
      </c>
      <c r="K150" s="11">
        <f t="shared" ref="K150:K241" si="30">J150/I150*100</f>
        <v>21.370457686185475</v>
      </c>
    </row>
    <row r="151" spans="1:11" ht="77.25" customHeight="1" x14ac:dyDescent="0.2">
      <c r="A151" s="6" t="s">
        <v>22</v>
      </c>
      <c r="B151" s="5" t="s">
        <v>65</v>
      </c>
      <c r="C151" s="5">
        <v>2</v>
      </c>
      <c r="D151" s="5" t="s">
        <v>189</v>
      </c>
      <c r="E151" s="5" t="s">
        <v>66</v>
      </c>
      <c r="F151" s="5" t="s">
        <v>94</v>
      </c>
      <c r="G151" s="5" t="s">
        <v>23</v>
      </c>
      <c r="H151" s="11">
        <v>349297</v>
      </c>
      <c r="I151" s="11">
        <v>349297</v>
      </c>
      <c r="J151" s="11">
        <f>J152</f>
        <v>95724.05</v>
      </c>
      <c r="K151" s="3">
        <f t="shared" si="30"/>
        <v>27.404773015514017</v>
      </c>
    </row>
    <row r="152" spans="1:11" ht="101.25" customHeight="1" x14ac:dyDescent="0.2">
      <c r="A152" s="6" t="s">
        <v>24</v>
      </c>
      <c r="B152" s="5" t="s">
        <v>65</v>
      </c>
      <c r="C152" s="5">
        <v>2</v>
      </c>
      <c r="D152" s="5" t="s">
        <v>189</v>
      </c>
      <c r="E152" s="5" t="s">
        <v>66</v>
      </c>
      <c r="F152" s="5" t="s">
        <v>94</v>
      </c>
      <c r="G152" s="5" t="s">
        <v>25</v>
      </c>
      <c r="H152" s="11">
        <v>349297</v>
      </c>
      <c r="I152" s="11">
        <v>349297</v>
      </c>
      <c r="J152" s="11">
        <v>95724.05</v>
      </c>
      <c r="K152" s="3">
        <f t="shared" si="30"/>
        <v>27.404773015514017</v>
      </c>
    </row>
    <row r="153" spans="1:11" ht="51.75" customHeight="1" x14ac:dyDescent="0.2">
      <c r="A153" s="6" t="s">
        <v>26</v>
      </c>
      <c r="B153" s="5" t="s">
        <v>65</v>
      </c>
      <c r="C153" s="5">
        <v>2</v>
      </c>
      <c r="D153" s="5" t="s">
        <v>189</v>
      </c>
      <c r="E153" s="5" t="s">
        <v>66</v>
      </c>
      <c r="F153" s="5" t="s">
        <v>94</v>
      </c>
      <c r="G153" s="5" t="s">
        <v>27</v>
      </c>
      <c r="H153" s="11">
        <v>98630</v>
      </c>
      <c r="I153" s="11">
        <v>98630</v>
      </c>
      <c r="J153" s="11">
        <f>J154</f>
        <v>0</v>
      </c>
      <c r="K153" s="11">
        <f t="shared" si="30"/>
        <v>0</v>
      </c>
    </row>
    <row r="154" spans="1:11" ht="51.75" customHeight="1" x14ac:dyDescent="0.2">
      <c r="A154" s="6" t="s">
        <v>28</v>
      </c>
      <c r="B154" s="5" t="s">
        <v>65</v>
      </c>
      <c r="C154" s="5">
        <v>2</v>
      </c>
      <c r="D154" s="5" t="s">
        <v>189</v>
      </c>
      <c r="E154" s="5" t="s">
        <v>66</v>
      </c>
      <c r="F154" s="5" t="s">
        <v>94</v>
      </c>
      <c r="G154" s="5" t="s">
        <v>29</v>
      </c>
      <c r="H154" s="11">
        <v>98630</v>
      </c>
      <c r="I154" s="11">
        <v>98630</v>
      </c>
      <c r="J154" s="11">
        <v>0</v>
      </c>
      <c r="K154" s="11">
        <f t="shared" si="30"/>
        <v>0</v>
      </c>
    </row>
    <row r="155" spans="1:11" ht="51.75" customHeight="1" x14ac:dyDescent="0.2">
      <c r="A155" s="6" t="s">
        <v>266</v>
      </c>
      <c r="B155" s="5" t="s">
        <v>65</v>
      </c>
      <c r="C155" s="5">
        <v>2</v>
      </c>
      <c r="D155" s="5" t="s">
        <v>189</v>
      </c>
      <c r="E155" s="5" t="s">
        <v>66</v>
      </c>
      <c r="F155" s="5" t="s">
        <v>267</v>
      </c>
      <c r="G155" s="16" t="s">
        <v>0</v>
      </c>
      <c r="H155" s="11">
        <v>0</v>
      </c>
      <c r="I155" s="11">
        <v>0</v>
      </c>
      <c r="J155" s="11">
        <v>0</v>
      </c>
      <c r="K155" s="3" t="e">
        <f t="shared" si="30"/>
        <v>#DIV/0!</v>
      </c>
    </row>
    <row r="156" spans="1:11" ht="51.75" customHeight="1" x14ac:dyDescent="0.2">
      <c r="A156" s="6" t="s">
        <v>26</v>
      </c>
      <c r="B156" s="5" t="s">
        <v>65</v>
      </c>
      <c r="C156" s="5">
        <v>2</v>
      </c>
      <c r="D156" s="5" t="s">
        <v>189</v>
      </c>
      <c r="E156" s="5" t="s">
        <v>66</v>
      </c>
      <c r="F156" s="5" t="s">
        <v>267</v>
      </c>
      <c r="G156" s="5" t="s">
        <v>27</v>
      </c>
      <c r="H156" s="11">
        <v>0</v>
      </c>
      <c r="I156" s="11">
        <v>0</v>
      </c>
      <c r="J156" s="11">
        <v>0</v>
      </c>
      <c r="K156" s="3" t="e">
        <f t="shared" si="30"/>
        <v>#DIV/0!</v>
      </c>
    </row>
    <row r="157" spans="1:11" ht="33" customHeight="1" x14ac:dyDescent="0.2">
      <c r="A157" s="6" t="s">
        <v>28</v>
      </c>
      <c r="B157" s="5" t="s">
        <v>65</v>
      </c>
      <c r="C157" s="5">
        <v>2</v>
      </c>
      <c r="D157" s="5" t="s">
        <v>189</v>
      </c>
      <c r="E157" s="5" t="s">
        <v>66</v>
      </c>
      <c r="F157" s="5" t="s">
        <v>267</v>
      </c>
      <c r="G157" s="5" t="s">
        <v>29</v>
      </c>
      <c r="H157" s="11">
        <v>0</v>
      </c>
      <c r="I157" s="11">
        <v>0</v>
      </c>
      <c r="J157" s="11">
        <v>0</v>
      </c>
      <c r="K157" s="3" t="e">
        <f t="shared" si="30"/>
        <v>#DIV/0!</v>
      </c>
    </row>
    <row r="158" spans="1:11" ht="69" customHeight="1" x14ac:dyDescent="0.2">
      <c r="A158" s="6" t="s">
        <v>268</v>
      </c>
      <c r="B158" s="5" t="s">
        <v>65</v>
      </c>
      <c r="C158" s="5">
        <v>2</v>
      </c>
      <c r="D158" s="5" t="s">
        <v>189</v>
      </c>
      <c r="E158" s="5" t="s">
        <v>66</v>
      </c>
      <c r="F158" s="5" t="s">
        <v>269</v>
      </c>
      <c r="G158" s="16" t="s">
        <v>0</v>
      </c>
      <c r="H158" s="11">
        <v>332979.05</v>
      </c>
      <c r="I158" s="11">
        <v>332979.05</v>
      </c>
      <c r="J158" s="11">
        <f>J159</f>
        <v>0</v>
      </c>
      <c r="K158" s="3">
        <f t="shared" si="30"/>
        <v>0</v>
      </c>
    </row>
    <row r="159" spans="1:11" ht="51.75" customHeight="1" x14ac:dyDescent="0.2">
      <c r="A159" s="6" t="s">
        <v>26</v>
      </c>
      <c r="B159" s="5" t="s">
        <v>65</v>
      </c>
      <c r="C159" s="5">
        <v>2</v>
      </c>
      <c r="D159" s="5" t="s">
        <v>189</v>
      </c>
      <c r="E159" s="5" t="s">
        <v>66</v>
      </c>
      <c r="F159" s="5" t="s">
        <v>269</v>
      </c>
      <c r="G159" s="5" t="s">
        <v>27</v>
      </c>
      <c r="H159" s="11">
        <v>332979.05</v>
      </c>
      <c r="I159" s="11">
        <v>332979.05</v>
      </c>
      <c r="J159" s="11">
        <f>J160</f>
        <v>0</v>
      </c>
      <c r="K159" s="9">
        <f t="shared" si="30"/>
        <v>0</v>
      </c>
    </row>
    <row r="160" spans="1:11" ht="51.75" customHeight="1" x14ac:dyDescent="0.2">
      <c r="A160" s="6" t="s">
        <v>28</v>
      </c>
      <c r="B160" s="5" t="s">
        <v>65</v>
      </c>
      <c r="C160" s="5">
        <v>2</v>
      </c>
      <c r="D160" s="5" t="s">
        <v>189</v>
      </c>
      <c r="E160" s="5" t="s">
        <v>66</v>
      </c>
      <c r="F160" s="5" t="s">
        <v>269</v>
      </c>
      <c r="G160" s="5" t="s">
        <v>29</v>
      </c>
      <c r="H160" s="11">
        <v>332979.05</v>
      </c>
      <c r="I160" s="11">
        <v>332979.05</v>
      </c>
      <c r="J160" s="11">
        <v>0</v>
      </c>
      <c r="K160" s="9">
        <f t="shared" si="30"/>
        <v>0</v>
      </c>
    </row>
    <row r="161" spans="1:11" ht="51.75" customHeight="1" x14ac:dyDescent="0.2">
      <c r="A161" s="7" t="s">
        <v>270</v>
      </c>
      <c r="B161" s="8" t="s">
        <v>65</v>
      </c>
      <c r="C161" s="8">
        <v>2</v>
      </c>
      <c r="D161" s="8" t="s">
        <v>190</v>
      </c>
      <c r="E161" s="4" t="s">
        <v>0</v>
      </c>
      <c r="F161" s="4" t="s">
        <v>0</v>
      </c>
      <c r="G161" s="4" t="s">
        <v>0</v>
      </c>
      <c r="H161" s="9">
        <f t="shared" ref="H161:I161" si="31">H162</f>
        <v>2102955</v>
      </c>
      <c r="I161" s="9">
        <f t="shared" si="31"/>
        <v>2102955</v>
      </c>
      <c r="J161" s="9">
        <f>J162</f>
        <v>1799859.8</v>
      </c>
      <c r="K161" s="9">
        <f t="shared" si="30"/>
        <v>85.587176140240757</v>
      </c>
    </row>
    <row r="162" spans="1:11" ht="84" customHeight="1" x14ac:dyDescent="0.2">
      <c r="A162" s="7" t="s">
        <v>167</v>
      </c>
      <c r="B162" s="8" t="s">
        <v>65</v>
      </c>
      <c r="C162" s="8">
        <v>2</v>
      </c>
      <c r="D162" s="8" t="s">
        <v>190</v>
      </c>
      <c r="E162" s="8" t="s">
        <v>66</v>
      </c>
      <c r="F162" s="10" t="s">
        <v>0</v>
      </c>
      <c r="G162" s="10" t="s">
        <v>0</v>
      </c>
      <c r="H162" s="9">
        <f t="shared" ref="H162:I162" si="32">H166+H163</f>
        <v>2102955</v>
      </c>
      <c r="I162" s="9">
        <f t="shared" si="32"/>
        <v>2102955</v>
      </c>
      <c r="J162" s="9">
        <f>J166+J163</f>
        <v>1799859.8</v>
      </c>
      <c r="K162" s="9">
        <f t="shared" si="30"/>
        <v>85.587176140240757</v>
      </c>
    </row>
    <row r="163" spans="1:11" ht="84" customHeight="1" x14ac:dyDescent="0.2">
      <c r="A163" s="6" t="s">
        <v>320</v>
      </c>
      <c r="B163" s="5" t="s">
        <v>65</v>
      </c>
      <c r="C163" s="5">
        <v>2</v>
      </c>
      <c r="D163" s="5" t="s">
        <v>190</v>
      </c>
      <c r="E163" s="5" t="s">
        <v>66</v>
      </c>
      <c r="F163" s="5" t="s">
        <v>321</v>
      </c>
      <c r="G163" s="16" t="s">
        <v>0</v>
      </c>
      <c r="H163" s="11">
        <f t="shared" ref="H163:I164" si="33">H164</f>
        <v>420505</v>
      </c>
      <c r="I163" s="11">
        <f t="shared" si="33"/>
        <v>420505</v>
      </c>
      <c r="J163" s="11">
        <f>J164</f>
        <v>117409.8</v>
      </c>
      <c r="K163" s="11">
        <f t="shared" si="30"/>
        <v>27.921142435880668</v>
      </c>
    </row>
    <row r="164" spans="1:11" ht="51.75" customHeight="1" x14ac:dyDescent="0.2">
      <c r="A164" s="6" t="s">
        <v>26</v>
      </c>
      <c r="B164" s="5" t="s">
        <v>65</v>
      </c>
      <c r="C164" s="5">
        <v>2</v>
      </c>
      <c r="D164" s="5" t="s">
        <v>190</v>
      </c>
      <c r="E164" s="5" t="s">
        <v>66</v>
      </c>
      <c r="F164" s="5" t="s">
        <v>321</v>
      </c>
      <c r="G164" s="5" t="s">
        <v>27</v>
      </c>
      <c r="H164" s="11">
        <f t="shared" si="33"/>
        <v>420505</v>
      </c>
      <c r="I164" s="11">
        <f t="shared" si="33"/>
        <v>420505</v>
      </c>
      <c r="J164" s="11">
        <f>J165</f>
        <v>117409.8</v>
      </c>
      <c r="K164" s="11">
        <f t="shared" si="30"/>
        <v>27.921142435880668</v>
      </c>
    </row>
    <row r="165" spans="1:11" ht="51.75" customHeight="1" x14ac:dyDescent="0.2">
      <c r="A165" s="6" t="s">
        <v>28</v>
      </c>
      <c r="B165" s="5" t="s">
        <v>65</v>
      </c>
      <c r="C165" s="5">
        <v>2</v>
      </c>
      <c r="D165" s="5" t="s">
        <v>190</v>
      </c>
      <c r="E165" s="5" t="s">
        <v>66</v>
      </c>
      <c r="F165" s="5" t="s">
        <v>321</v>
      </c>
      <c r="G165" s="5" t="s">
        <v>29</v>
      </c>
      <c r="H165" s="11">
        <v>420505</v>
      </c>
      <c r="I165" s="11">
        <v>420505</v>
      </c>
      <c r="J165" s="11">
        <v>117409.8</v>
      </c>
      <c r="K165" s="11">
        <f t="shared" si="30"/>
        <v>27.921142435880668</v>
      </c>
    </row>
    <row r="166" spans="1:11" ht="51.75" customHeight="1" x14ac:dyDescent="0.2">
      <c r="A166" s="6" t="s">
        <v>271</v>
      </c>
      <c r="B166" s="5" t="s">
        <v>65</v>
      </c>
      <c r="C166" s="5">
        <v>2</v>
      </c>
      <c r="D166" s="5" t="s">
        <v>190</v>
      </c>
      <c r="E166" s="5" t="s">
        <v>66</v>
      </c>
      <c r="F166" s="5" t="s">
        <v>272</v>
      </c>
      <c r="G166" s="16" t="s">
        <v>0</v>
      </c>
      <c r="H166" s="11">
        <v>1682450</v>
      </c>
      <c r="I166" s="11">
        <v>1682450</v>
      </c>
      <c r="J166" s="11">
        <f>J167</f>
        <v>1682450</v>
      </c>
      <c r="K166" s="11">
        <f t="shared" si="30"/>
        <v>100</v>
      </c>
    </row>
    <row r="167" spans="1:11" ht="51.75" customHeight="1" x14ac:dyDescent="0.2">
      <c r="A167" s="6" t="s">
        <v>97</v>
      </c>
      <c r="B167" s="5" t="s">
        <v>65</v>
      </c>
      <c r="C167" s="5">
        <v>2</v>
      </c>
      <c r="D167" s="5" t="s">
        <v>190</v>
      </c>
      <c r="E167" s="5" t="s">
        <v>66</v>
      </c>
      <c r="F167" s="5" t="s">
        <v>272</v>
      </c>
      <c r="G167" s="5" t="s">
        <v>98</v>
      </c>
      <c r="H167" s="11">
        <v>1682450</v>
      </c>
      <c r="I167" s="11">
        <v>1682450</v>
      </c>
      <c r="J167" s="11">
        <f>J168</f>
        <v>1682450</v>
      </c>
      <c r="K167" s="11">
        <f t="shared" si="30"/>
        <v>100</v>
      </c>
    </row>
    <row r="168" spans="1:11" ht="51.75" customHeight="1" x14ac:dyDescent="0.2">
      <c r="A168" s="6" t="s">
        <v>99</v>
      </c>
      <c r="B168" s="5" t="s">
        <v>65</v>
      </c>
      <c r="C168" s="5">
        <v>2</v>
      </c>
      <c r="D168" s="5" t="s">
        <v>190</v>
      </c>
      <c r="E168" s="5" t="s">
        <v>66</v>
      </c>
      <c r="F168" s="5" t="s">
        <v>272</v>
      </c>
      <c r="G168" s="5" t="s">
        <v>100</v>
      </c>
      <c r="H168" s="11">
        <v>1682450</v>
      </c>
      <c r="I168" s="11">
        <v>1682450</v>
      </c>
      <c r="J168" s="11">
        <v>1682450</v>
      </c>
      <c r="K168" s="11">
        <f t="shared" si="30"/>
        <v>100</v>
      </c>
    </row>
    <row r="169" spans="1:11" ht="51.75" customHeight="1" x14ac:dyDescent="0.2">
      <c r="A169" s="7" t="s">
        <v>273</v>
      </c>
      <c r="B169" s="8" t="s">
        <v>65</v>
      </c>
      <c r="C169" s="8">
        <v>2</v>
      </c>
      <c r="D169" s="8" t="s">
        <v>274</v>
      </c>
      <c r="E169" s="4" t="s">
        <v>0</v>
      </c>
      <c r="F169" s="4" t="s">
        <v>0</v>
      </c>
      <c r="G169" s="4" t="s">
        <v>0</v>
      </c>
      <c r="H169" s="9">
        <v>652173.91</v>
      </c>
      <c r="I169" s="9">
        <v>652173.91</v>
      </c>
      <c r="J169" s="9">
        <f>J170</f>
        <v>0</v>
      </c>
      <c r="K169" s="9">
        <f t="shared" si="30"/>
        <v>0</v>
      </c>
    </row>
    <row r="170" spans="1:11" ht="51.75" customHeight="1" x14ac:dyDescent="0.2">
      <c r="A170" s="7" t="s">
        <v>167</v>
      </c>
      <c r="B170" s="8" t="s">
        <v>65</v>
      </c>
      <c r="C170" s="8">
        <v>2</v>
      </c>
      <c r="D170" s="8" t="s">
        <v>274</v>
      </c>
      <c r="E170" s="8" t="s">
        <v>66</v>
      </c>
      <c r="F170" s="10" t="s">
        <v>0</v>
      </c>
      <c r="G170" s="10" t="s">
        <v>0</v>
      </c>
      <c r="H170" s="9">
        <v>652173.91</v>
      </c>
      <c r="I170" s="9">
        <v>652173.91</v>
      </c>
      <c r="J170" s="9">
        <f>J171</f>
        <v>0</v>
      </c>
      <c r="K170" s="9">
        <f t="shared" si="30"/>
        <v>0</v>
      </c>
    </row>
    <row r="171" spans="1:11" ht="72" customHeight="1" x14ac:dyDescent="0.2">
      <c r="A171" s="6" t="s">
        <v>275</v>
      </c>
      <c r="B171" s="5" t="s">
        <v>65</v>
      </c>
      <c r="C171" s="5">
        <v>2</v>
      </c>
      <c r="D171" s="5" t="s">
        <v>274</v>
      </c>
      <c r="E171" s="5" t="s">
        <v>66</v>
      </c>
      <c r="F171" s="5" t="s">
        <v>276</v>
      </c>
      <c r="G171" s="16" t="s">
        <v>0</v>
      </c>
      <c r="H171" s="11">
        <v>652173.91</v>
      </c>
      <c r="I171" s="11">
        <v>652173.91</v>
      </c>
      <c r="J171" s="11">
        <f>J172</f>
        <v>0</v>
      </c>
      <c r="K171" s="3">
        <f t="shared" si="30"/>
        <v>0</v>
      </c>
    </row>
    <row r="172" spans="1:11" ht="35.25" customHeight="1" x14ac:dyDescent="0.2">
      <c r="A172" s="6" t="s">
        <v>26</v>
      </c>
      <c r="B172" s="5" t="s">
        <v>65</v>
      </c>
      <c r="C172" s="5">
        <v>2</v>
      </c>
      <c r="D172" s="5" t="s">
        <v>274</v>
      </c>
      <c r="E172" s="5" t="s">
        <v>66</v>
      </c>
      <c r="F172" s="5" t="s">
        <v>276</v>
      </c>
      <c r="G172" s="5" t="s">
        <v>27</v>
      </c>
      <c r="H172" s="11">
        <v>652173.91</v>
      </c>
      <c r="I172" s="11">
        <v>652173.91</v>
      </c>
      <c r="J172" s="11">
        <f>J173</f>
        <v>0</v>
      </c>
      <c r="K172" s="3">
        <f t="shared" si="30"/>
        <v>0</v>
      </c>
    </row>
    <row r="173" spans="1:11" ht="75" customHeight="1" x14ac:dyDescent="0.2">
      <c r="A173" s="6" t="s">
        <v>28</v>
      </c>
      <c r="B173" s="5" t="s">
        <v>65</v>
      </c>
      <c r="C173" s="5">
        <v>2</v>
      </c>
      <c r="D173" s="5" t="s">
        <v>274</v>
      </c>
      <c r="E173" s="5" t="s">
        <v>66</v>
      </c>
      <c r="F173" s="5" t="s">
        <v>276</v>
      </c>
      <c r="G173" s="5" t="s">
        <v>29</v>
      </c>
      <c r="H173" s="11">
        <v>652173.91</v>
      </c>
      <c r="I173" s="11">
        <v>652173.91</v>
      </c>
      <c r="J173" s="11">
        <v>0</v>
      </c>
      <c r="K173" s="11">
        <f t="shared" si="30"/>
        <v>0</v>
      </c>
    </row>
    <row r="174" spans="1:11" ht="51.75" customHeight="1" x14ac:dyDescent="0.2">
      <c r="A174" s="7" t="s">
        <v>322</v>
      </c>
      <c r="B174" s="8" t="s">
        <v>65</v>
      </c>
      <c r="C174" s="8">
        <v>2</v>
      </c>
      <c r="D174" s="8" t="s">
        <v>323</v>
      </c>
      <c r="E174" s="4" t="s">
        <v>0</v>
      </c>
      <c r="F174" s="4" t="s">
        <v>0</v>
      </c>
      <c r="G174" s="4" t="s">
        <v>0</v>
      </c>
      <c r="H174" s="9">
        <f t="shared" ref="H174:I177" si="34">H175</f>
        <v>2500000</v>
      </c>
      <c r="I174" s="9">
        <f t="shared" si="34"/>
        <v>2500000</v>
      </c>
      <c r="J174" s="9">
        <f>J175</f>
        <v>417743.15</v>
      </c>
      <c r="K174" s="11">
        <f t="shared" si="30"/>
        <v>16.709726</v>
      </c>
    </row>
    <row r="175" spans="1:11" ht="51.75" customHeight="1" x14ac:dyDescent="0.2">
      <c r="A175" s="7" t="s">
        <v>167</v>
      </c>
      <c r="B175" s="8" t="s">
        <v>65</v>
      </c>
      <c r="C175" s="8">
        <v>2</v>
      </c>
      <c r="D175" s="8" t="s">
        <v>323</v>
      </c>
      <c r="E175" s="8" t="s">
        <v>66</v>
      </c>
      <c r="F175" s="10" t="s">
        <v>0</v>
      </c>
      <c r="G175" s="10" t="s">
        <v>0</v>
      </c>
      <c r="H175" s="9">
        <f t="shared" si="34"/>
        <v>2500000</v>
      </c>
      <c r="I175" s="9">
        <f t="shared" si="34"/>
        <v>2500000</v>
      </c>
      <c r="J175" s="9">
        <f>J176</f>
        <v>417743.15</v>
      </c>
      <c r="K175" s="11">
        <f t="shared" si="30"/>
        <v>16.709726</v>
      </c>
    </row>
    <row r="176" spans="1:11" ht="121.5" customHeight="1" x14ac:dyDescent="0.2">
      <c r="A176" s="6" t="s">
        <v>324</v>
      </c>
      <c r="B176" s="5" t="s">
        <v>65</v>
      </c>
      <c r="C176" s="5">
        <v>2</v>
      </c>
      <c r="D176" s="5" t="s">
        <v>323</v>
      </c>
      <c r="E176" s="5" t="s">
        <v>66</v>
      </c>
      <c r="F176" s="5" t="s">
        <v>325</v>
      </c>
      <c r="G176" s="16" t="s">
        <v>0</v>
      </c>
      <c r="H176" s="11">
        <f t="shared" si="34"/>
        <v>2500000</v>
      </c>
      <c r="I176" s="11">
        <f t="shared" si="34"/>
        <v>2500000</v>
      </c>
      <c r="J176" s="11">
        <f>J177</f>
        <v>417743.15</v>
      </c>
      <c r="K176" s="11">
        <f t="shared" si="30"/>
        <v>16.709726</v>
      </c>
    </row>
    <row r="177" spans="1:11" ht="51.75" customHeight="1" x14ac:dyDescent="0.2">
      <c r="A177" s="6" t="s">
        <v>26</v>
      </c>
      <c r="B177" s="5" t="s">
        <v>65</v>
      </c>
      <c r="C177" s="5">
        <v>2</v>
      </c>
      <c r="D177" s="5" t="s">
        <v>323</v>
      </c>
      <c r="E177" s="5" t="s">
        <v>66</v>
      </c>
      <c r="F177" s="5" t="s">
        <v>325</v>
      </c>
      <c r="G177" s="5" t="s">
        <v>27</v>
      </c>
      <c r="H177" s="11">
        <f t="shared" si="34"/>
        <v>2500000</v>
      </c>
      <c r="I177" s="11">
        <f t="shared" si="34"/>
        <v>2500000</v>
      </c>
      <c r="J177" s="11">
        <f>J178</f>
        <v>417743.15</v>
      </c>
      <c r="K177" s="11">
        <f t="shared" si="30"/>
        <v>16.709726</v>
      </c>
    </row>
    <row r="178" spans="1:11" ht="51.75" customHeight="1" x14ac:dyDescent="0.2">
      <c r="A178" s="6" t="s">
        <v>28</v>
      </c>
      <c r="B178" s="5" t="s">
        <v>65</v>
      </c>
      <c r="C178" s="5">
        <v>2</v>
      </c>
      <c r="D178" s="5" t="s">
        <v>323</v>
      </c>
      <c r="E178" s="5" t="s">
        <v>66</v>
      </c>
      <c r="F178" s="5" t="s">
        <v>325</v>
      </c>
      <c r="G178" s="5" t="s">
        <v>29</v>
      </c>
      <c r="H178" s="11">
        <v>2500000</v>
      </c>
      <c r="I178" s="11">
        <v>2500000</v>
      </c>
      <c r="J178" s="11">
        <v>417743.15</v>
      </c>
      <c r="K178" s="11">
        <f t="shared" si="30"/>
        <v>16.709726</v>
      </c>
    </row>
    <row r="179" spans="1:11" ht="51.75" customHeight="1" x14ac:dyDescent="0.2">
      <c r="A179" s="7" t="s">
        <v>232</v>
      </c>
      <c r="B179" s="8" t="s">
        <v>65</v>
      </c>
      <c r="C179" s="8">
        <v>2</v>
      </c>
      <c r="D179" s="8" t="s">
        <v>108</v>
      </c>
      <c r="E179" s="4" t="s">
        <v>0</v>
      </c>
      <c r="F179" s="4" t="s">
        <v>0</v>
      </c>
      <c r="G179" s="4" t="s">
        <v>0</v>
      </c>
      <c r="H179" s="9">
        <f t="shared" ref="H179:I179" si="35">H180</f>
        <v>9040129.2999999989</v>
      </c>
      <c r="I179" s="9">
        <f t="shared" si="35"/>
        <v>20702761.120000001</v>
      </c>
      <c r="J179" s="9">
        <f>J180</f>
        <v>6490876.1600000001</v>
      </c>
      <c r="K179" s="9">
        <f t="shared" si="30"/>
        <v>31.352707604443442</v>
      </c>
    </row>
    <row r="180" spans="1:11" ht="80.25" customHeight="1" x14ac:dyDescent="0.2">
      <c r="A180" s="7" t="s">
        <v>167</v>
      </c>
      <c r="B180" s="8" t="s">
        <v>65</v>
      </c>
      <c r="C180" s="8">
        <v>2</v>
      </c>
      <c r="D180" s="8" t="s">
        <v>108</v>
      </c>
      <c r="E180" s="8" t="s">
        <v>66</v>
      </c>
      <c r="F180" s="10" t="s">
        <v>0</v>
      </c>
      <c r="G180" s="10" t="s">
        <v>0</v>
      </c>
      <c r="H180" s="9">
        <f t="shared" ref="H180:I180" si="36">H181+H184+H187+H190+H193+H196+H199+H202</f>
        <v>9040129.2999999989</v>
      </c>
      <c r="I180" s="9">
        <f t="shared" si="36"/>
        <v>20702761.120000001</v>
      </c>
      <c r="J180" s="9">
        <f>J181+J184+J187+J190+J193+J196+J199+J202</f>
        <v>6490876.1600000001</v>
      </c>
      <c r="K180" s="9">
        <f t="shared" si="30"/>
        <v>31.352707604443442</v>
      </c>
    </row>
    <row r="181" spans="1:11" ht="84" customHeight="1" x14ac:dyDescent="0.2">
      <c r="A181" s="6" t="s">
        <v>101</v>
      </c>
      <c r="B181" s="5" t="s">
        <v>65</v>
      </c>
      <c r="C181" s="5">
        <v>2</v>
      </c>
      <c r="D181" s="5" t="s">
        <v>108</v>
      </c>
      <c r="E181" s="5" t="s">
        <v>66</v>
      </c>
      <c r="F181" s="5" t="s">
        <v>102</v>
      </c>
      <c r="G181" s="16" t="s">
        <v>0</v>
      </c>
      <c r="H181" s="11">
        <f t="shared" ref="H181:I182" si="37">H182</f>
        <v>4340079</v>
      </c>
      <c r="I181" s="11">
        <f t="shared" si="37"/>
        <v>4340079</v>
      </c>
      <c r="J181" s="11">
        <f>J182</f>
        <v>3103768.92</v>
      </c>
      <c r="K181" s="11">
        <f t="shared" si="30"/>
        <v>71.514111148668022</v>
      </c>
    </row>
    <row r="182" spans="1:11" ht="51.75" customHeight="1" x14ac:dyDescent="0.2">
      <c r="A182" s="6" t="s">
        <v>26</v>
      </c>
      <c r="B182" s="5" t="s">
        <v>65</v>
      </c>
      <c r="C182" s="5">
        <v>2</v>
      </c>
      <c r="D182" s="5" t="s">
        <v>108</v>
      </c>
      <c r="E182" s="5" t="s">
        <v>66</v>
      </c>
      <c r="F182" s="5" t="s">
        <v>102</v>
      </c>
      <c r="G182" s="5" t="s">
        <v>27</v>
      </c>
      <c r="H182" s="11">
        <f t="shared" si="37"/>
        <v>4340079</v>
      </c>
      <c r="I182" s="11">
        <f t="shared" si="37"/>
        <v>4340079</v>
      </c>
      <c r="J182" s="11">
        <f>J183</f>
        <v>3103768.92</v>
      </c>
      <c r="K182" s="11">
        <f t="shared" si="30"/>
        <v>71.514111148668022</v>
      </c>
    </row>
    <row r="183" spans="1:11" ht="51.75" customHeight="1" x14ac:dyDescent="0.2">
      <c r="A183" s="6" t="s">
        <v>28</v>
      </c>
      <c r="B183" s="5" t="s">
        <v>65</v>
      </c>
      <c r="C183" s="5">
        <v>2</v>
      </c>
      <c r="D183" s="5" t="s">
        <v>108</v>
      </c>
      <c r="E183" s="5" t="s">
        <v>66</v>
      </c>
      <c r="F183" s="5" t="s">
        <v>102</v>
      </c>
      <c r="G183" s="5" t="s">
        <v>29</v>
      </c>
      <c r="H183" s="11">
        <v>4340079</v>
      </c>
      <c r="I183" s="11">
        <v>4340079</v>
      </c>
      <c r="J183" s="11">
        <v>3103768.92</v>
      </c>
      <c r="K183" s="11">
        <f t="shared" si="30"/>
        <v>71.514111148668022</v>
      </c>
    </row>
    <row r="184" spans="1:11" ht="51.75" customHeight="1" x14ac:dyDescent="0.2">
      <c r="A184" s="6" t="s">
        <v>103</v>
      </c>
      <c r="B184" s="5" t="s">
        <v>65</v>
      </c>
      <c r="C184" s="5">
        <v>2</v>
      </c>
      <c r="D184" s="5" t="s">
        <v>108</v>
      </c>
      <c r="E184" s="5" t="s">
        <v>66</v>
      </c>
      <c r="F184" s="5" t="s">
        <v>104</v>
      </c>
      <c r="G184" s="16" t="s">
        <v>0</v>
      </c>
      <c r="H184" s="11">
        <f t="shared" ref="H184:I185" si="38">H185</f>
        <v>3693207.11</v>
      </c>
      <c r="I184" s="11">
        <f t="shared" si="38"/>
        <v>3693207.11</v>
      </c>
      <c r="J184" s="11">
        <f>J185</f>
        <v>3387107.24</v>
      </c>
      <c r="K184" s="3">
        <f t="shared" si="30"/>
        <v>91.711814125690893</v>
      </c>
    </row>
    <row r="185" spans="1:11" ht="51.75" customHeight="1" x14ac:dyDescent="0.2">
      <c r="A185" s="6" t="s">
        <v>26</v>
      </c>
      <c r="B185" s="5" t="s">
        <v>65</v>
      </c>
      <c r="C185" s="5">
        <v>2</v>
      </c>
      <c r="D185" s="5" t="s">
        <v>108</v>
      </c>
      <c r="E185" s="5" t="s">
        <v>66</v>
      </c>
      <c r="F185" s="5" t="s">
        <v>104</v>
      </c>
      <c r="G185" s="5" t="s">
        <v>27</v>
      </c>
      <c r="H185" s="11">
        <f t="shared" si="38"/>
        <v>3693207.11</v>
      </c>
      <c r="I185" s="11">
        <f t="shared" si="38"/>
        <v>3693207.11</v>
      </c>
      <c r="J185" s="11">
        <f>J186</f>
        <v>3387107.24</v>
      </c>
      <c r="K185" s="11">
        <f t="shared" si="30"/>
        <v>91.711814125690893</v>
      </c>
    </row>
    <row r="186" spans="1:11" ht="123" customHeight="1" x14ac:dyDescent="0.2">
      <c r="A186" s="6" t="s">
        <v>28</v>
      </c>
      <c r="B186" s="5" t="s">
        <v>65</v>
      </c>
      <c r="C186" s="5">
        <v>2</v>
      </c>
      <c r="D186" s="5" t="s">
        <v>108</v>
      </c>
      <c r="E186" s="5" t="s">
        <v>66</v>
      </c>
      <c r="F186" s="5" t="s">
        <v>104</v>
      </c>
      <c r="G186" s="5" t="s">
        <v>29</v>
      </c>
      <c r="H186" s="11">
        <v>3693207.11</v>
      </c>
      <c r="I186" s="11">
        <v>3693207.11</v>
      </c>
      <c r="J186" s="11">
        <v>3387107.24</v>
      </c>
      <c r="K186" s="11">
        <f t="shared" si="30"/>
        <v>91.711814125690893</v>
      </c>
    </row>
    <row r="187" spans="1:11" ht="51.75" customHeight="1" x14ac:dyDescent="0.2">
      <c r="A187" s="6" t="s">
        <v>326</v>
      </c>
      <c r="B187" s="5" t="s">
        <v>65</v>
      </c>
      <c r="C187" s="5">
        <v>2</v>
      </c>
      <c r="D187" s="5" t="s">
        <v>108</v>
      </c>
      <c r="E187" s="5" t="s">
        <v>66</v>
      </c>
      <c r="F187" s="5" t="s">
        <v>327</v>
      </c>
      <c r="G187" s="16" t="s">
        <v>0</v>
      </c>
      <c r="H187" s="11">
        <f t="shared" ref="H187:I188" si="39">H188</f>
        <v>128567.56</v>
      </c>
      <c r="I187" s="11">
        <f t="shared" si="39"/>
        <v>1617812.46</v>
      </c>
      <c r="J187" s="11">
        <f>J188</f>
        <v>0</v>
      </c>
      <c r="K187" s="11">
        <f t="shared" si="30"/>
        <v>0</v>
      </c>
    </row>
    <row r="188" spans="1:11" ht="78" customHeight="1" x14ac:dyDescent="0.2">
      <c r="A188" s="6" t="s">
        <v>26</v>
      </c>
      <c r="B188" s="5" t="s">
        <v>65</v>
      </c>
      <c r="C188" s="5">
        <v>2</v>
      </c>
      <c r="D188" s="5" t="s">
        <v>108</v>
      </c>
      <c r="E188" s="5" t="s">
        <v>66</v>
      </c>
      <c r="F188" s="5" t="s">
        <v>327</v>
      </c>
      <c r="G188" s="5" t="s">
        <v>27</v>
      </c>
      <c r="H188" s="11">
        <f t="shared" si="39"/>
        <v>128567.56</v>
      </c>
      <c r="I188" s="11">
        <f t="shared" si="39"/>
        <v>1617812.46</v>
      </c>
      <c r="J188" s="11">
        <f>J189</f>
        <v>0</v>
      </c>
      <c r="K188" s="11">
        <f t="shared" si="30"/>
        <v>0</v>
      </c>
    </row>
    <row r="189" spans="1:11" ht="51.75" customHeight="1" x14ac:dyDescent="0.2">
      <c r="A189" s="6" t="s">
        <v>28</v>
      </c>
      <c r="B189" s="5" t="s">
        <v>65</v>
      </c>
      <c r="C189" s="5">
        <v>2</v>
      </c>
      <c r="D189" s="5" t="s">
        <v>108</v>
      </c>
      <c r="E189" s="5" t="s">
        <v>66</v>
      </c>
      <c r="F189" s="5" t="s">
        <v>327</v>
      </c>
      <c r="G189" s="5" t="s">
        <v>29</v>
      </c>
      <c r="H189" s="11">
        <v>128567.56</v>
      </c>
      <c r="I189" s="11">
        <v>1617812.46</v>
      </c>
      <c r="J189" s="11">
        <v>0</v>
      </c>
      <c r="K189" s="11">
        <f t="shared" si="30"/>
        <v>0</v>
      </c>
    </row>
    <row r="190" spans="1:11" ht="51.75" customHeight="1" x14ac:dyDescent="0.2">
      <c r="A190" s="6" t="s">
        <v>328</v>
      </c>
      <c r="B190" s="5" t="s">
        <v>65</v>
      </c>
      <c r="C190" s="5">
        <v>2</v>
      </c>
      <c r="D190" s="5" t="s">
        <v>108</v>
      </c>
      <c r="E190" s="5" t="s">
        <v>66</v>
      </c>
      <c r="F190" s="5" t="s">
        <v>329</v>
      </c>
      <c r="G190" s="16" t="s">
        <v>0</v>
      </c>
      <c r="H190" s="11">
        <f t="shared" ref="H190:I191" si="40">H191</f>
        <v>146347.42000000001</v>
      </c>
      <c r="I190" s="11">
        <f t="shared" si="40"/>
        <v>1841542.86</v>
      </c>
      <c r="J190" s="11">
        <f>J191</f>
        <v>0</v>
      </c>
      <c r="K190" s="11">
        <f t="shared" si="30"/>
        <v>0</v>
      </c>
    </row>
    <row r="191" spans="1:11" ht="122.25" customHeight="1" x14ac:dyDescent="0.2">
      <c r="A191" s="6" t="s">
        <v>26</v>
      </c>
      <c r="B191" s="5" t="s">
        <v>65</v>
      </c>
      <c r="C191" s="5">
        <v>2</v>
      </c>
      <c r="D191" s="5" t="s">
        <v>108</v>
      </c>
      <c r="E191" s="5" t="s">
        <v>66</v>
      </c>
      <c r="F191" s="5" t="s">
        <v>329</v>
      </c>
      <c r="G191" s="5" t="s">
        <v>27</v>
      </c>
      <c r="H191" s="11">
        <f t="shared" si="40"/>
        <v>146347.42000000001</v>
      </c>
      <c r="I191" s="11">
        <f t="shared" si="40"/>
        <v>1841542.86</v>
      </c>
      <c r="J191" s="11">
        <f>J192</f>
        <v>0</v>
      </c>
      <c r="K191" s="11">
        <f t="shared" si="30"/>
        <v>0</v>
      </c>
    </row>
    <row r="192" spans="1:11" ht="57" customHeight="1" x14ac:dyDescent="0.2">
      <c r="A192" s="6" t="s">
        <v>28</v>
      </c>
      <c r="B192" s="5" t="s">
        <v>65</v>
      </c>
      <c r="C192" s="5">
        <v>2</v>
      </c>
      <c r="D192" s="5" t="s">
        <v>108</v>
      </c>
      <c r="E192" s="5" t="s">
        <v>66</v>
      </c>
      <c r="F192" s="5" t="s">
        <v>329</v>
      </c>
      <c r="G192" s="5" t="s">
        <v>29</v>
      </c>
      <c r="H192" s="11">
        <v>146347.42000000001</v>
      </c>
      <c r="I192" s="11">
        <v>1841542.86</v>
      </c>
      <c r="J192" s="11">
        <v>0</v>
      </c>
      <c r="K192" s="11">
        <f t="shared" si="30"/>
        <v>0</v>
      </c>
    </row>
    <row r="193" spans="1:11" ht="51.75" customHeight="1" x14ac:dyDescent="0.2">
      <c r="A193" s="6" t="s">
        <v>330</v>
      </c>
      <c r="B193" s="5" t="s">
        <v>65</v>
      </c>
      <c r="C193" s="5">
        <v>2</v>
      </c>
      <c r="D193" s="5" t="s">
        <v>108</v>
      </c>
      <c r="E193" s="5" t="s">
        <v>66</v>
      </c>
      <c r="F193" s="5" t="s">
        <v>331</v>
      </c>
      <c r="G193" s="16" t="s">
        <v>0</v>
      </c>
      <c r="H193" s="11">
        <f t="shared" ref="H193:I194" si="41">H194</f>
        <v>195046.72</v>
      </c>
      <c r="I193" s="11">
        <f t="shared" si="41"/>
        <v>2454344.0499999998</v>
      </c>
      <c r="J193" s="11">
        <f>J194</f>
        <v>0</v>
      </c>
      <c r="K193" s="11">
        <f t="shared" si="30"/>
        <v>0</v>
      </c>
    </row>
    <row r="194" spans="1:11" ht="42.75" customHeight="1" x14ac:dyDescent="0.2">
      <c r="A194" s="6" t="s">
        <v>26</v>
      </c>
      <c r="B194" s="5" t="s">
        <v>65</v>
      </c>
      <c r="C194" s="5">
        <v>2</v>
      </c>
      <c r="D194" s="5" t="s">
        <v>108</v>
      </c>
      <c r="E194" s="5" t="s">
        <v>66</v>
      </c>
      <c r="F194" s="5" t="s">
        <v>331</v>
      </c>
      <c r="G194" s="5" t="s">
        <v>27</v>
      </c>
      <c r="H194" s="11">
        <f t="shared" si="41"/>
        <v>195046.72</v>
      </c>
      <c r="I194" s="11">
        <f t="shared" si="41"/>
        <v>2454344.0499999998</v>
      </c>
      <c r="J194" s="11">
        <f>J195</f>
        <v>0</v>
      </c>
      <c r="K194" s="11">
        <f t="shared" si="30"/>
        <v>0</v>
      </c>
    </row>
    <row r="195" spans="1:11" ht="55.5" customHeight="1" x14ac:dyDescent="0.2">
      <c r="A195" s="6" t="s">
        <v>28</v>
      </c>
      <c r="B195" s="5" t="s">
        <v>65</v>
      </c>
      <c r="C195" s="5">
        <v>2</v>
      </c>
      <c r="D195" s="5" t="s">
        <v>108</v>
      </c>
      <c r="E195" s="5" t="s">
        <v>66</v>
      </c>
      <c r="F195" s="5" t="s">
        <v>331</v>
      </c>
      <c r="G195" s="5" t="s">
        <v>29</v>
      </c>
      <c r="H195" s="11">
        <v>195046.72</v>
      </c>
      <c r="I195" s="11">
        <v>2454344.0499999998</v>
      </c>
      <c r="J195" s="11">
        <v>0</v>
      </c>
      <c r="K195" s="11">
        <f t="shared" si="30"/>
        <v>0</v>
      </c>
    </row>
    <row r="196" spans="1:11" ht="108.75" customHeight="1" x14ac:dyDescent="0.2">
      <c r="A196" s="6" t="s">
        <v>332</v>
      </c>
      <c r="B196" s="5" t="s">
        <v>65</v>
      </c>
      <c r="C196" s="5">
        <v>2</v>
      </c>
      <c r="D196" s="5" t="s">
        <v>108</v>
      </c>
      <c r="E196" s="5" t="s">
        <v>66</v>
      </c>
      <c r="F196" s="5" t="s">
        <v>333</v>
      </c>
      <c r="G196" s="16" t="s">
        <v>0</v>
      </c>
      <c r="H196" s="11">
        <f t="shared" ref="H196:I197" si="42">H197</f>
        <v>139531.49</v>
      </c>
      <c r="I196" s="11">
        <f t="shared" si="42"/>
        <v>1755775.64</v>
      </c>
      <c r="J196" s="11">
        <f>J197</f>
        <v>0</v>
      </c>
      <c r="K196" s="11">
        <f t="shared" si="30"/>
        <v>0</v>
      </c>
    </row>
    <row r="197" spans="1:11" ht="51.75" customHeight="1" x14ac:dyDescent="0.2">
      <c r="A197" s="6" t="s">
        <v>26</v>
      </c>
      <c r="B197" s="5" t="s">
        <v>65</v>
      </c>
      <c r="C197" s="5">
        <v>2</v>
      </c>
      <c r="D197" s="5" t="s">
        <v>108</v>
      </c>
      <c r="E197" s="5" t="s">
        <v>66</v>
      </c>
      <c r="F197" s="5" t="s">
        <v>333</v>
      </c>
      <c r="G197" s="5" t="s">
        <v>27</v>
      </c>
      <c r="H197" s="11">
        <f t="shared" si="42"/>
        <v>139531.49</v>
      </c>
      <c r="I197" s="11">
        <f t="shared" si="42"/>
        <v>1755775.64</v>
      </c>
      <c r="J197" s="11">
        <f>J198</f>
        <v>0</v>
      </c>
      <c r="K197" s="11">
        <f t="shared" si="30"/>
        <v>0</v>
      </c>
    </row>
    <row r="198" spans="1:11" ht="96.75" customHeight="1" x14ac:dyDescent="0.2">
      <c r="A198" s="6" t="s">
        <v>28</v>
      </c>
      <c r="B198" s="5" t="s">
        <v>65</v>
      </c>
      <c r="C198" s="5">
        <v>2</v>
      </c>
      <c r="D198" s="5" t="s">
        <v>108</v>
      </c>
      <c r="E198" s="5" t="s">
        <v>66</v>
      </c>
      <c r="F198" s="5" t="s">
        <v>333</v>
      </c>
      <c r="G198" s="5" t="s">
        <v>29</v>
      </c>
      <c r="H198" s="11">
        <v>139531.49</v>
      </c>
      <c r="I198" s="11">
        <v>1755775.64</v>
      </c>
      <c r="J198" s="11">
        <v>0</v>
      </c>
      <c r="K198" s="11">
        <f t="shared" si="30"/>
        <v>0</v>
      </c>
    </row>
    <row r="199" spans="1:11" ht="51.75" customHeight="1" x14ac:dyDescent="0.2">
      <c r="A199" s="6" t="s">
        <v>334</v>
      </c>
      <c r="B199" s="5" t="s">
        <v>65</v>
      </c>
      <c r="C199" s="5">
        <v>2</v>
      </c>
      <c r="D199" s="5" t="s">
        <v>108</v>
      </c>
      <c r="E199" s="5" t="s">
        <v>66</v>
      </c>
      <c r="F199" s="5" t="s">
        <v>335</v>
      </c>
      <c r="G199" s="16" t="s">
        <v>0</v>
      </c>
      <c r="H199" s="11">
        <f t="shared" ref="H199:I200" si="43">H200</f>
        <v>198675</v>
      </c>
      <c r="I199" s="11">
        <f t="shared" si="43"/>
        <v>2500000</v>
      </c>
      <c r="J199" s="11">
        <f>J200</f>
        <v>0</v>
      </c>
      <c r="K199" s="11">
        <f t="shared" si="30"/>
        <v>0</v>
      </c>
    </row>
    <row r="200" spans="1:11" ht="51.75" customHeight="1" x14ac:dyDescent="0.2">
      <c r="A200" s="6" t="s">
        <v>26</v>
      </c>
      <c r="B200" s="5" t="s">
        <v>65</v>
      </c>
      <c r="C200" s="5">
        <v>2</v>
      </c>
      <c r="D200" s="5" t="s">
        <v>108</v>
      </c>
      <c r="E200" s="5" t="s">
        <v>66</v>
      </c>
      <c r="F200" s="5" t="s">
        <v>335</v>
      </c>
      <c r="G200" s="5" t="s">
        <v>27</v>
      </c>
      <c r="H200" s="11">
        <f t="shared" si="43"/>
        <v>198675</v>
      </c>
      <c r="I200" s="11">
        <f t="shared" si="43"/>
        <v>2500000</v>
      </c>
      <c r="J200" s="11">
        <f>J201</f>
        <v>0</v>
      </c>
      <c r="K200" s="11">
        <f t="shared" si="30"/>
        <v>0</v>
      </c>
    </row>
    <row r="201" spans="1:11" ht="88.5" customHeight="1" x14ac:dyDescent="0.2">
      <c r="A201" s="6" t="s">
        <v>28</v>
      </c>
      <c r="B201" s="5" t="s">
        <v>65</v>
      </c>
      <c r="C201" s="5">
        <v>2</v>
      </c>
      <c r="D201" s="5" t="s">
        <v>108</v>
      </c>
      <c r="E201" s="5" t="s">
        <v>66</v>
      </c>
      <c r="F201" s="5" t="s">
        <v>335</v>
      </c>
      <c r="G201" s="5" t="s">
        <v>29</v>
      </c>
      <c r="H201" s="11">
        <v>198675</v>
      </c>
      <c r="I201" s="11">
        <v>2500000</v>
      </c>
      <c r="J201" s="11">
        <v>0</v>
      </c>
      <c r="K201" s="11">
        <f t="shared" si="30"/>
        <v>0</v>
      </c>
    </row>
    <row r="202" spans="1:11" ht="51.75" customHeight="1" x14ac:dyDescent="0.2">
      <c r="A202" s="6" t="s">
        <v>336</v>
      </c>
      <c r="B202" s="5" t="s">
        <v>65</v>
      </c>
      <c r="C202" s="5">
        <v>2</v>
      </c>
      <c r="D202" s="5" t="s">
        <v>108</v>
      </c>
      <c r="E202" s="5" t="s">
        <v>66</v>
      </c>
      <c r="F202" s="5" t="s">
        <v>337</v>
      </c>
      <c r="G202" s="16" t="s">
        <v>0</v>
      </c>
      <c r="H202" s="11">
        <f t="shared" ref="H202:I203" si="44">H203</f>
        <v>198675</v>
      </c>
      <c r="I202" s="11">
        <f t="shared" si="44"/>
        <v>2500000</v>
      </c>
      <c r="J202" s="11">
        <f>J203</f>
        <v>0</v>
      </c>
      <c r="K202" s="11">
        <f t="shared" si="30"/>
        <v>0</v>
      </c>
    </row>
    <row r="203" spans="1:11" ht="87" customHeight="1" x14ac:dyDescent="0.2">
      <c r="A203" s="6" t="s">
        <v>26</v>
      </c>
      <c r="B203" s="5" t="s">
        <v>65</v>
      </c>
      <c r="C203" s="5">
        <v>2</v>
      </c>
      <c r="D203" s="5" t="s">
        <v>108</v>
      </c>
      <c r="E203" s="5" t="s">
        <v>66</v>
      </c>
      <c r="F203" s="5" t="s">
        <v>337</v>
      </c>
      <c r="G203" s="5" t="s">
        <v>27</v>
      </c>
      <c r="H203" s="11">
        <f t="shared" si="44"/>
        <v>198675</v>
      </c>
      <c r="I203" s="11">
        <f t="shared" si="44"/>
        <v>2500000</v>
      </c>
      <c r="J203" s="11">
        <f>J204</f>
        <v>0</v>
      </c>
      <c r="K203" s="11">
        <f t="shared" si="30"/>
        <v>0</v>
      </c>
    </row>
    <row r="204" spans="1:11" ht="51.75" customHeight="1" x14ac:dyDescent="0.2">
      <c r="A204" s="6" t="s">
        <v>28</v>
      </c>
      <c r="B204" s="5" t="s">
        <v>65</v>
      </c>
      <c r="C204" s="5">
        <v>2</v>
      </c>
      <c r="D204" s="5" t="s">
        <v>108</v>
      </c>
      <c r="E204" s="5" t="s">
        <v>66</v>
      </c>
      <c r="F204" s="5" t="s">
        <v>337</v>
      </c>
      <c r="G204" s="5" t="s">
        <v>29</v>
      </c>
      <c r="H204" s="11">
        <v>198675</v>
      </c>
      <c r="I204" s="11">
        <v>2500000</v>
      </c>
      <c r="J204" s="11">
        <v>0</v>
      </c>
      <c r="K204" s="11">
        <f t="shared" si="30"/>
        <v>0</v>
      </c>
    </row>
    <row r="205" spans="1:11" ht="51.75" customHeight="1" x14ac:dyDescent="0.2">
      <c r="A205" s="7" t="s">
        <v>277</v>
      </c>
      <c r="B205" s="8" t="s">
        <v>65</v>
      </c>
      <c r="C205" s="8">
        <v>2</v>
      </c>
      <c r="D205" s="8" t="s">
        <v>278</v>
      </c>
      <c r="E205" s="4" t="s">
        <v>0</v>
      </c>
      <c r="F205" s="4" t="s">
        <v>0</v>
      </c>
      <c r="G205" s="4" t="s">
        <v>0</v>
      </c>
      <c r="H205" s="9">
        <v>426313.2</v>
      </c>
      <c r="I205" s="9">
        <v>426313.2</v>
      </c>
      <c r="J205" s="9">
        <f>J206</f>
        <v>426313.2</v>
      </c>
      <c r="K205" s="9">
        <f t="shared" si="30"/>
        <v>100</v>
      </c>
    </row>
    <row r="206" spans="1:11" ht="88.5" customHeight="1" x14ac:dyDescent="0.2">
      <c r="A206" s="7" t="s">
        <v>167</v>
      </c>
      <c r="B206" s="8" t="s">
        <v>65</v>
      </c>
      <c r="C206" s="8">
        <v>2</v>
      </c>
      <c r="D206" s="8" t="s">
        <v>278</v>
      </c>
      <c r="E206" s="8" t="s">
        <v>66</v>
      </c>
      <c r="F206" s="10" t="s">
        <v>0</v>
      </c>
      <c r="G206" s="10" t="s">
        <v>0</v>
      </c>
      <c r="H206" s="9">
        <v>426313.2</v>
      </c>
      <c r="I206" s="9">
        <v>426313.2</v>
      </c>
      <c r="J206" s="9">
        <f>J207</f>
        <v>426313.2</v>
      </c>
      <c r="K206" s="9">
        <f t="shared" si="30"/>
        <v>100</v>
      </c>
    </row>
    <row r="207" spans="1:11" ht="51.75" customHeight="1" x14ac:dyDescent="0.2">
      <c r="A207" s="6" t="s">
        <v>279</v>
      </c>
      <c r="B207" s="5" t="s">
        <v>65</v>
      </c>
      <c r="C207" s="5">
        <v>2</v>
      </c>
      <c r="D207" s="5" t="s">
        <v>278</v>
      </c>
      <c r="E207" s="5" t="s">
        <v>66</v>
      </c>
      <c r="F207" s="5" t="s">
        <v>280</v>
      </c>
      <c r="G207" s="16" t="s">
        <v>0</v>
      </c>
      <c r="H207" s="11">
        <v>426313.2</v>
      </c>
      <c r="I207" s="11">
        <v>426313.2</v>
      </c>
      <c r="J207" s="11">
        <f>J208</f>
        <v>426313.2</v>
      </c>
      <c r="K207" s="3">
        <f t="shared" si="30"/>
        <v>100</v>
      </c>
    </row>
    <row r="208" spans="1:11" ht="143.25" customHeight="1" x14ac:dyDescent="0.2">
      <c r="A208" s="6" t="s">
        <v>26</v>
      </c>
      <c r="B208" s="5" t="s">
        <v>65</v>
      </c>
      <c r="C208" s="5">
        <v>2</v>
      </c>
      <c r="D208" s="5" t="s">
        <v>278</v>
      </c>
      <c r="E208" s="5" t="s">
        <v>66</v>
      </c>
      <c r="F208" s="5" t="s">
        <v>280</v>
      </c>
      <c r="G208" s="5" t="s">
        <v>27</v>
      </c>
      <c r="H208" s="11">
        <v>426313.2</v>
      </c>
      <c r="I208" s="11">
        <v>426313.2</v>
      </c>
      <c r="J208" s="11">
        <f>J209</f>
        <v>426313.2</v>
      </c>
      <c r="K208" s="11">
        <f t="shared" si="30"/>
        <v>100</v>
      </c>
    </row>
    <row r="209" spans="1:11" ht="51.75" customHeight="1" x14ac:dyDescent="0.2">
      <c r="A209" s="6" t="s">
        <v>28</v>
      </c>
      <c r="B209" s="5" t="s">
        <v>65</v>
      </c>
      <c r="C209" s="5">
        <v>2</v>
      </c>
      <c r="D209" s="5" t="s">
        <v>278</v>
      </c>
      <c r="E209" s="5" t="s">
        <v>66</v>
      </c>
      <c r="F209" s="5" t="s">
        <v>280</v>
      </c>
      <c r="G209" s="5" t="s">
        <v>29</v>
      </c>
      <c r="H209" s="11">
        <v>426313.2</v>
      </c>
      <c r="I209" s="11">
        <v>426313.2</v>
      </c>
      <c r="J209" s="11">
        <v>426313.2</v>
      </c>
      <c r="K209" s="11">
        <f t="shared" si="30"/>
        <v>100</v>
      </c>
    </row>
    <row r="210" spans="1:11" ht="51.75" customHeight="1" x14ac:dyDescent="0.2">
      <c r="A210" s="7" t="s">
        <v>281</v>
      </c>
      <c r="B210" s="8" t="s">
        <v>65</v>
      </c>
      <c r="C210" s="8">
        <v>2</v>
      </c>
      <c r="D210" s="8" t="s">
        <v>282</v>
      </c>
      <c r="E210" s="4" t="s">
        <v>0</v>
      </c>
      <c r="F210" s="4" t="s">
        <v>0</v>
      </c>
      <c r="G210" s="4" t="s">
        <v>0</v>
      </c>
      <c r="H210" s="9">
        <v>205633</v>
      </c>
      <c r="I210" s="9">
        <v>205633</v>
      </c>
      <c r="J210" s="9">
        <f>J211</f>
        <v>59963.55</v>
      </c>
      <c r="K210" s="9">
        <f t="shared" si="30"/>
        <v>29.160470352521241</v>
      </c>
    </row>
    <row r="211" spans="1:11" ht="84" customHeight="1" x14ac:dyDescent="0.2">
      <c r="A211" s="7" t="s">
        <v>167</v>
      </c>
      <c r="B211" s="8" t="s">
        <v>65</v>
      </c>
      <c r="C211" s="8">
        <v>2</v>
      </c>
      <c r="D211" s="8" t="s">
        <v>282</v>
      </c>
      <c r="E211" s="8" t="s">
        <v>66</v>
      </c>
      <c r="F211" s="10" t="s">
        <v>0</v>
      </c>
      <c r="G211" s="10" t="s">
        <v>0</v>
      </c>
      <c r="H211" s="9">
        <v>205633</v>
      </c>
      <c r="I211" s="9">
        <v>205633</v>
      </c>
      <c r="J211" s="9">
        <f>J212</f>
        <v>59963.55</v>
      </c>
      <c r="K211" s="9">
        <f t="shared" si="30"/>
        <v>29.160470352521241</v>
      </c>
    </row>
    <row r="212" spans="1:11" ht="88.5" customHeight="1" x14ac:dyDescent="0.2">
      <c r="A212" s="6" t="s">
        <v>283</v>
      </c>
      <c r="B212" s="5" t="s">
        <v>65</v>
      </c>
      <c r="C212" s="5">
        <v>2</v>
      </c>
      <c r="D212" s="5" t="s">
        <v>282</v>
      </c>
      <c r="E212" s="5" t="s">
        <v>66</v>
      </c>
      <c r="F212" s="5" t="s">
        <v>284</v>
      </c>
      <c r="G212" s="16" t="s">
        <v>0</v>
      </c>
      <c r="H212" s="11">
        <v>205633</v>
      </c>
      <c r="I212" s="11">
        <v>205633</v>
      </c>
      <c r="J212" s="11">
        <f>J213</f>
        <v>59963.55</v>
      </c>
      <c r="K212" s="11">
        <f t="shared" si="30"/>
        <v>29.160470352521241</v>
      </c>
    </row>
    <row r="213" spans="1:11" ht="73.5" customHeight="1" x14ac:dyDescent="0.2">
      <c r="A213" s="6" t="s">
        <v>26</v>
      </c>
      <c r="B213" s="5" t="s">
        <v>65</v>
      </c>
      <c r="C213" s="5">
        <v>2</v>
      </c>
      <c r="D213" s="5" t="s">
        <v>282</v>
      </c>
      <c r="E213" s="5" t="s">
        <v>66</v>
      </c>
      <c r="F213" s="5" t="s">
        <v>284</v>
      </c>
      <c r="G213" s="5" t="s">
        <v>27</v>
      </c>
      <c r="H213" s="11">
        <v>205633</v>
      </c>
      <c r="I213" s="11">
        <v>205633</v>
      </c>
      <c r="J213" s="11">
        <f>J214</f>
        <v>59963.55</v>
      </c>
      <c r="K213" s="11">
        <f t="shared" si="30"/>
        <v>29.160470352521241</v>
      </c>
    </row>
    <row r="214" spans="1:11" ht="73.5" customHeight="1" x14ac:dyDescent="0.2">
      <c r="A214" s="6" t="s">
        <v>28</v>
      </c>
      <c r="B214" s="5" t="s">
        <v>65</v>
      </c>
      <c r="C214" s="5">
        <v>2</v>
      </c>
      <c r="D214" s="5" t="s">
        <v>282</v>
      </c>
      <c r="E214" s="5" t="s">
        <v>66</v>
      </c>
      <c r="F214" s="5" t="s">
        <v>284</v>
      </c>
      <c r="G214" s="5" t="s">
        <v>29</v>
      </c>
      <c r="H214" s="11">
        <v>205633</v>
      </c>
      <c r="I214" s="11">
        <v>205633</v>
      </c>
      <c r="J214" s="11">
        <v>59963.55</v>
      </c>
      <c r="K214" s="3">
        <f t="shared" si="30"/>
        <v>29.160470352521241</v>
      </c>
    </row>
    <row r="215" spans="1:11" ht="51.75" customHeight="1" x14ac:dyDescent="0.2">
      <c r="A215" s="7" t="s">
        <v>285</v>
      </c>
      <c r="B215" s="8" t="s">
        <v>65</v>
      </c>
      <c r="C215" s="8">
        <v>2</v>
      </c>
      <c r="D215" s="8" t="s">
        <v>233</v>
      </c>
      <c r="E215" s="4" t="s">
        <v>0</v>
      </c>
      <c r="F215" s="4" t="s">
        <v>0</v>
      </c>
      <c r="G215" s="4" t="s">
        <v>0</v>
      </c>
      <c r="H215" s="9">
        <f t="shared" ref="H215:J215" si="45">H216</f>
        <v>15906295.369999999</v>
      </c>
      <c r="I215" s="9">
        <f t="shared" si="45"/>
        <v>15906295.369999999</v>
      </c>
      <c r="J215" s="9">
        <f t="shared" si="45"/>
        <v>152005</v>
      </c>
      <c r="K215" s="9">
        <f t="shared" si="30"/>
        <v>0.95562792255630047</v>
      </c>
    </row>
    <row r="216" spans="1:11" ht="94.5" customHeight="1" x14ac:dyDescent="0.2">
      <c r="A216" s="7" t="s">
        <v>167</v>
      </c>
      <c r="B216" s="8" t="s">
        <v>65</v>
      </c>
      <c r="C216" s="8">
        <v>2</v>
      </c>
      <c r="D216" s="8" t="s">
        <v>233</v>
      </c>
      <c r="E216" s="8" t="s">
        <v>66</v>
      </c>
      <c r="F216" s="10" t="s">
        <v>0</v>
      </c>
      <c r="G216" s="10" t="s">
        <v>0</v>
      </c>
      <c r="H216" s="9">
        <f t="shared" ref="H216:J216" si="46">H217+H220+H223</f>
        <v>15906295.369999999</v>
      </c>
      <c r="I216" s="9">
        <f t="shared" si="46"/>
        <v>15906295.369999999</v>
      </c>
      <c r="J216" s="9">
        <f t="shared" si="46"/>
        <v>152005</v>
      </c>
      <c r="K216" s="9">
        <f t="shared" si="30"/>
        <v>0.95562792255630047</v>
      </c>
    </row>
    <row r="217" spans="1:11" ht="91.5" customHeight="1" x14ac:dyDescent="0.2">
      <c r="A217" s="6" t="s">
        <v>234</v>
      </c>
      <c r="B217" s="5" t="s">
        <v>65</v>
      </c>
      <c r="C217" s="5">
        <v>2</v>
      </c>
      <c r="D217" s="5" t="s">
        <v>233</v>
      </c>
      <c r="E217" s="5" t="s">
        <v>66</v>
      </c>
      <c r="F217" s="5" t="s">
        <v>235</v>
      </c>
      <c r="G217" s="16" t="s">
        <v>0</v>
      </c>
      <c r="H217" s="11">
        <f t="shared" ref="H217:I218" si="47">H218</f>
        <v>487295.37</v>
      </c>
      <c r="I217" s="11">
        <f t="shared" si="47"/>
        <v>487295.37</v>
      </c>
      <c r="J217" s="11">
        <f>J218</f>
        <v>78005</v>
      </c>
      <c r="K217" s="11">
        <f t="shared" si="30"/>
        <v>16.00774495353814</v>
      </c>
    </row>
    <row r="218" spans="1:11" ht="189" customHeight="1" x14ac:dyDescent="0.2">
      <c r="A218" s="6" t="s">
        <v>26</v>
      </c>
      <c r="B218" s="5" t="s">
        <v>65</v>
      </c>
      <c r="C218" s="5">
        <v>2</v>
      </c>
      <c r="D218" s="5" t="s">
        <v>233</v>
      </c>
      <c r="E218" s="5" t="s">
        <v>66</v>
      </c>
      <c r="F218" s="5" t="s">
        <v>235</v>
      </c>
      <c r="G218" s="5" t="s">
        <v>27</v>
      </c>
      <c r="H218" s="11">
        <f t="shared" si="47"/>
        <v>487295.37</v>
      </c>
      <c r="I218" s="11">
        <f t="shared" si="47"/>
        <v>487295.37</v>
      </c>
      <c r="J218" s="11">
        <f>J219</f>
        <v>78005</v>
      </c>
      <c r="K218" s="11">
        <f t="shared" si="30"/>
        <v>16.00774495353814</v>
      </c>
    </row>
    <row r="219" spans="1:11" ht="51.75" customHeight="1" x14ac:dyDescent="0.2">
      <c r="A219" s="6" t="s">
        <v>28</v>
      </c>
      <c r="B219" s="5" t="s">
        <v>65</v>
      </c>
      <c r="C219" s="5">
        <v>2</v>
      </c>
      <c r="D219" s="5" t="s">
        <v>233</v>
      </c>
      <c r="E219" s="5" t="s">
        <v>66</v>
      </c>
      <c r="F219" s="5" t="s">
        <v>235</v>
      </c>
      <c r="G219" s="5" t="s">
        <v>29</v>
      </c>
      <c r="H219" s="11">
        <v>487295.37</v>
      </c>
      <c r="I219" s="11">
        <v>487295.37</v>
      </c>
      <c r="J219" s="11">
        <v>78005</v>
      </c>
      <c r="K219" s="11">
        <f t="shared" si="30"/>
        <v>16.00774495353814</v>
      </c>
    </row>
    <row r="220" spans="1:11" ht="51.75" customHeight="1" x14ac:dyDescent="0.2">
      <c r="A220" s="6" t="s">
        <v>286</v>
      </c>
      <c r="B220" s="5" t="s">
        <v>65</v>
      </c>
      <c r="C220" s="5">
        <v>2</v>
      </c>
      <c r="D220" s="5" t="s">
        <v>233</v>
      </c>
      <c r="E220" s="5" t="s">
        <v>66</v>
      </c>
      <c r="F220" s="5" t="s">
        <v>287</v>
      </c>
      <c r="G220" s="16" t="s">
        <v>0</v>
      </c>
      <c r="H220" s="11">
        <f t="shared" ref="H220:J221" si="48">H221</f>
        <v>74000</v>
      </c>
      <c r="I220" s="11">
        <f t="shared" si="48"/>
        <v>74000</v>
      </c>
      <c r="J220" s="11">
        <f t="shared" si="48"/>
        <v>74000</v>
      </c>
      <c r="K220" s="11">
        <f t="shared" si="30"/>
        <v>100</v>
      </c>
    </row>
    <row r="221" spans="1:11" ht="89.25" customHeight="1" x14ac:dyDescent="0.2">
      <c r="A221" s="6" t="s">
        <v>97</v>
      </c>
      <c r="B221" s="5" t="s">
        <v>65</v>
      </c>
      <c r="C221" s="5">
        <v>2</v>
      </c>
      <c r="D221" s="5" t="s">
        <v>233</v>
      </c>
      <c r="E221" s="5" t="s">
        <v>66</v>
      </c>
      <c r="F221" s="5" t="s">
        <v>287</v>
      </c>
      <c r="G221" s="5" t="s">
        <v>98</v>
      </c>
      <c r="H221" s="11">
        <f t="shared" si="48"/>
        <v>74000</v>
      </c>
      <c r="I221" s="11">
        <f t="shared" si="48"/>
        <v>74000</v>
      </c>
      <c r="J221" s="11">
        <f t="shared" si="48"/>
        <v>74000</v>
      </c>
      <c r="K221" s="11">
        <f t="shared" si="30"/>
        <v>100</v>
      </c>
    </row>
    <row r="222" spans="1:11" ht="51.75" customHeight="1" x14ac:dyDescent="0.2">
      <c r="A222" s="6" t="s">
        <v>99</v>
      </c>
      <c r="B222" s="5" t="s">
        <v>65</v>
      </c>
      <c r="C222" s="5">
        <v>2</v>
      </c>
      <c r="D222" s="5" t="s">
        <v>233</v>
      </c>
      <c r="E222" s="5" t="s">
        <v>66</v>
      </c>
      <c r="F222" s="5" t="s">
        <v>287</v>
      </c>
      <c r="G222" s="5" t="s">
        <v>100</v>
      </c>
      <c r="H222" s="11">
        <v>74000</v>
      </c>
      <c r="I222" s="11">
        <v>74000</v>
      </c>
      <c r="J222" s="11">
        <v>74000</v>
      </c>
      <c r="K222" s="11">
        <f t="shared" si="30"/>
        <v>100</v>
      </c>
    </row>
    <row r="223" spans="1:11" ht="81.75" customHeight="1" x14ac:dyDescent="0.2">
      <c r="A223" s="17" t="s">
        <v>288</v>
      </c>
      <c r="B223" s="18" t="s">
        <v>65</v>
      </c>
      <c r="C223" s="18">
        <v>2</v>
      </c>
      <c r="D223" s="18" t="s">
        <v>233</v>
      </c>
      <c r="E223" s="18" t="s">
        <v>66</v>
      </c>
      <c r="F223" s="18" t="s">
        <v>289</v>
      </c>
      <c r="G223" s="19" t="s">
        <v>0</v>
      </c>
      <c r="H223" s="11">
        <f t="shared" ref="H223:J224" si="49">H224</f>
        <v>15345000</v>
      </c>
      <c r="I223" s="11">
        <f t="shared" si="49"/>
        <v>15345000</v>
      </c>
      <c r="J223" s="11">
        <f t="shared" si="49"/>
        <v>0</v>
      </c>
      <c r="K223" s="11">
        <f t="shared" si="30"/>
        <v>0</v>
      </c>
    </row>
    <row r="224" spans="1:11" ht="199.5" customHeight="1" x14ac:dyDescent="0.2">
      <c r="A224" s="17" t="s">
        <v>26</v>
      </c>
      <c r="B224" s="18" t="s">
        <v>65</v>
      </c>
      <c r="C224" s="18">
        <v>2</v>
      </c>
      <c r="D224" s="18" t="s">
        <v>233</v>
      </c>
      <c r="E224" s="18" t="s">
        <v>66</v>
      </c>
      <c r="F224" s="18" t="s">
        <v>289</v>
      </c>
      <c r="G224" s="18" t="s">
        <v>27</v>
      </c>
      <c r="H224" s="11">
        <f t="shared" si="49"/>
        <v>15345000</v>
      </c>
      <c r="I224" s="11">
        <f t="shared" si="49"/>
        <v>15345000</v>
      </c>
      <c r="J224" s="11">
        <f t="shared" si="49"/>
        <v>0</v>
      </c>
      <c r="K224" s="11">
        <f t="shared" si="30"/>
        <v>0</v>
      </c>
    </row>
    <row r="225" spans="1:11" ht="73.5" customHeight="1" x14ac:dyDescent="0.2">
      <c r="A225" s="17" t="s">
        <v>28</v>
      </c>
      <c r="B225" s="18" t="s">
        <v>65</v>
      </c>
      <c r="C225" s="18">
        <v>2</v>
      </c>
      <c r="D225" s="18" t="s">
        <v>233</v>
      </c>
      <c r="E225" s="18" t="s">
        <v>66</v>
      </c>
      <c r="F225" s="18" t="s">
        <v>289</v>
      </c>
      <c r="G225" s="18" t="s">
        <v>29</v>
      </c>
      <c r="H225" s="11">
        <v>15345000</v>
      </c>
      <c r="I225" s="11">
        <v>15345000</v>
      </c>
      <c r="J225" s="11">
        <v>0</v>
      </c>
      <c r="K225" s="11">
        <f t="shared" si="30"/>
        <v>0</v>
      </c>
    </row>
    <row r="226" spans="1:11" ht="119.25" customHeight="1" x14ac:dyDescent="0.2">
      <c r="A226" s="22" t="s">
        <v>113</v>
      </c>
      <c r="B226" s="15" t="s">
        <v>65</v>
      </c>
      <c r="C226" s="15" t="s">
        <v>11</v>
      </c>
      <c r="D226" s="15"/>
      <c r="E226" s="15"/>
      <c r="F226" s="15"/>
      <c r="G226" s="5"/>
      <c r="H226" s="9">
        <f>H227+H235+H240+H245+H250+H257+H262+H268</f>
        <v>319902386.38</v>
      </c>
      <c r="I226" s="9">
        <f>I227+I235+I240+I245+I250+I257+I262+I268</f>
        <v>319567664.38</v>
      </c>
      <c r="J226" s="9">
        <f>J227+J235+J240+J245+J250+J257+J262+J268</f>
        <v>26570777.850000001</v>
      </c>
      <c r="K226" s="9">
        <f t="shared" si="30"/>
        <v>8.3146015106223388</v>
      </c>
    </row>
    <row r="227" spans="1:11" ht="74.25" customHeight="1" x14ac:dyDescent="0.2">
      <c r="A227" s="7" t="s">
        <v>290</v>
      </c>
      <c r="B227" s="15" t="s">
        <v>65</v>
      </c>
      <c r="C227" s="15" t="s">
        <v>11</v>
      </c>
      <c r="D227" s="15" t="s">
        <v>291</v>
      </c>
      <c r="E227" s="15"/>
      <c r="F227" s="15"/>
      <c r="G227" s="5"/>
      <c r="H227" s="9">
        <f t="shared" ref="H227:I230" si="50">H228</f>
        <v>216673590.65000001</v>
      </c>
      <c r="I227" s="9">
        <f t="shared" si="50"/>
        <v>216673590.65000001</v>
      </c>
      <c r="J227" s="9">
        <f>J228</f>
        <v>2628426.9300000002</v>
      </c>
      <c r="K227" s="9">
        <f t="shared" si="30"/>
        <v>1.2130813552842186</v>
      </c>
    </row>
    <row r="228" spans="1:11" ht="42.75" customHeight="1" x14ac:dyDescent="0.2">
      <c r="A228" s="7" t="s">
        <v>167</v>
      </c>
      <c r="B228" s="8" t="s">
        <v>65</v>
      </c>
      <c r="C228" s="8">
        <v>3</v>
      </c>
      <c r="D228" s="15" t="s">
        <v>291</v>
      </c>
      <c r="E228" s="8" t="s">
        <v>66</v>
      </c>
      <c r="F228" s="10" t="s">
        <v>0</v>
      </c>
      <c r="G228" s="10" t="s">
        <v>0</v>
      </c>
      <c r="H228" s="9">
        <f t="shared" ref="H228:I228" si="51">H229+H232</f>
        <v>216673590.65000001</v>
      </c>
      <c r="I228" s="9">
        <f t="shared" si="51"/>
        <v>216673590.65000001</v>
      </c>
      <c r="J228" s="9">
        <f>J229+J232</f>
        <v>2628426.9300000002</v>
      </c>
      <c r="K228" s="9">
        <f t="shared" si="30"/>
        <v>1.2130813552842186</v>
      </c>
    </row>
    <row r="229" spans="1:11" ht="51.75" customHeight="1" x14ac:dyDescent="0.2">
      <c r="A229" s="6" t="s">
        <v>292</v>
      </c>
      <c r="B229" s="5" t="s">
        <v>65</v>
      </c>
      <c r="C229" s="5">
        <v>3</v>
      </c>
      <c r="D229" s="21" t="s">
        <v>291</v>
      </c>
      <c r="E229" s="5" t="s">
        <v>66</v>
      </c>
      <c r="F229" s="5" t="s">
        <v>293</v>
      </c>
      <c r="G229" s="16" t="s">
        <v>0</v>
      </c>
      <c r="H229" s="11">
        <f t="shared" si="50"/>
        <v>216670458.65000001</v>
      </c>
      <c r="I229" s="11">
        <f t="shared" si="50"/>
        <v>216670458.65000001</v>
      </c>
      <c r="J229" s="11">
        <f>J230</f>
        <v>2625294.9300000002</v>
      </c>
      <c r="K229" s="11">
        <f t="shared" si="30"/>
        <v>1.2116533773719411</v>
      </c>
    </row>
    <row r="230" spans="1:11" ht="51.75" customHeight="1" x14ac:dyDescent="0.2">
      <c r="A230" s="6" t="s">
        <v>97</v>
      </c>
      <c r="B230" s="5" t="s">
        <v>65</v>
      </c>
      <c r="C230" s="5">
        <v>3</v>
      </c>
      <c r="D230" s="21" t="s">
        <v>291</v>
      </c>
      <c r="E230" s="5" t="s">
        <v>66</v>
      </c>
      <c r="F230" s="5" t="s">
        <v>293</v>
      </c>
      <c r="G230" s="5" t="s">
        <v>98</v>
      </c>
      <c r="H230" s="11">
        <f t="shared" si="50"/>
        <v>216670458.65000001</v>
      </c>
      <c r="I230" s="11">
        <f t="shared" si="50"/>
        <v>216670458.65000001</v>
      </c>
      <c r="J230" s="11">
        <f>J231</f>
        <v>2625294.9300000002</v>
      </c>
      <c r="K230" s="11">
        <f t="shared" si="30"/>
        <v>1.2116533773719411</v>
      </c>
    </row>
    <row r="231" spans="1:11" ht="62.25" customHeight="1" x14ac:dyDescent="0.2">
      <c r="A231" s="6" t="s">
        <v>99</v>
      </c>
      <c r="B231" s="5" t="s">
        <v>65</v>
      </c>
      <c r="C231" s="5">
        <v>3</v>
      </c>
      <c r="D231" s="21" t="s">
        <v>291</v>
      </c>
      <c r="E231" s="5" t="s">
        <v>66</v>
      </c>
      <c r="F231" s="5" t="s">
        <v>293</v>
      </c>
      <c r="G231" s="5" t="s">
        <v>100</v>
      </c>
      <c r="H231" s="11">
        <v>216670458.65000001</v>
      </c>
      <c r="I231" s="11">
        <v>216670458.65000001</v>
      </c>
      <c r="J231" s="11">
        <v>2625294.9300000002</v>
      </c>
      <c r="K231" s="3">
        <f t="shared" si="30"/>
        <v>1.2116533773719411</v>
      </c>
    </row>
    <row r="232" spans="1:11" ht="45.75" customHeight="1" x14ac:dyDescent="0.2">
      <c r="A232" s="6" t="s">
        <v>338</v>
      </c>
      <c r="B232" s="5" t="s">
        <v>65</v>
      </c>
      <c r="C232" s="5">
        <v>3</v>
      </c>
      <c r="D232" s="21" t="s">
        <v>291</v>
      </c>
      <c r="E232" s="5" t="s">
        <v>66</v>
      </c>
      <c r="F232" s="5" t="s">
        <v>339</v>
      </c>
      <c r="G232" s="5"/>
      <c r="H232" s="11">
        <f t="shared" ref="H232:I233" si="52">H233</f>
        <v>3132</v>
      </c>
      <c r="I232" s="11">
        <f t="shared" si="52"/>
        <v>3132</v>
      </c>
      <c r="J232" s="11">
        <f>J233</f>
        <v>3132</v>
      </c>
      <c r="K232" s="3">
        <f t="shared" si="30"/>
        <v>100</v>
      </c>
    </row>
    <row r="233" spans="1:11" ht="71.25" customHeight="1" x14ac:dyDescent="0.2">
      <c r="A233" s="6" t="s">
        <v>97</v>
      </c>
      <c r="B233" s="5" t="s">
        <v>65</v>
      </c>
      <c r="C233" s="5">
        <v>3</v>
      </c>
      <c r="D233" s="21" t="s">
        <v>291</v>
      </c>
      <c r="E233" s="5" t="s">
        <v>66</v>
      </c>
      <c r="F233" s="5" t="s">
        <v>339</v>
      </c>
      <c r="G233" s="5">
        <v>400</v>
      </c>
      <c r="H233" s="11">
        <f t="shared" si="52"/>
        <v>3132</v>
      </c>
      <c r="I233" s="11">
        <f t="shared" si="52"/>
        <v>3132</v>
      </c>
      <c r="J233" s="11">
        <f>J234</f>
        <v>3132</v>
      </c>
      <c r="K233" s="3">
        <f t="shared" si="30"/>
        <v>100</v>
      </c>
    </row>
    <row r="234" spans="1:11" ht="33.75" customHeight="1" x14ac:dyDescent="0.2">
      <c r="A234" s="6" t="s">
        <v>99</v>
      </c>
      <c r="B234" s="5" t="s">
        <v>65</v>
      </c>
      <c r="C234" s="5">
        <v>3</v>
      </c>
      <c r="D234" s="21" t="s">
        <v>291</v>
      </c>
      <c r="E234" s="5" t="s">
        <v>66</v>
      </c>
      <c r="F234" s="5" t="s">
        <v>339</v>
      </c>
      <c r="G234" s="5">
        <v>410</v>
      </c>
      <c r="H234" s="11">
        <v>3132</v>
      </c>
      <c r="I234" s="11">
        <v>3132</v>
      </c>
      <c r="J234" s="11">
        <v>3132</v>
      </c>
      <c r="K234" s="3">
        <f t="shared" si="30"/>
        <v>100</v>
      </c>
    </row>
    <row r="235" spans="1:11" ht="63.75" customHeight="1" x14ac:dyDescent="0.2">
      <c r="A235" s="7" t="s">
        <v>236</v>
      </c>
      <c r="B235" s="8" t="s">
        <v>65</v>
      </c>
      <c r="C235" s="8">
        <v>3</v>
      </c>
      <c r="D235" s="8" t="s">
        <v>192</v>
      </c>
      <c r="E235" s="4" t="s">
        <v>0</v>
      </c>
      <c r="F235" s="4" t="s">
        <v>0</v>
      </c>
      <c r="G235" s="4" t="s">
        <v>0</v>
      </c>
      <c r="H235" s="9">
        <v>5021798</v>
      </c>
      <c r="I235" s="9">
        <v>5021798</v>
      </c>
      <c r="J235" s="9">
        <f>J236</f>
        <v>2486038.5</v>
      </c>
      <c r="K235" s="9">
        <f t="shared" si="30"/>
        <v>49.504948227706493</v>
      </c>
    </row>
    <row r="236" spans="1:11" ht="53.25" customHeight="1" x14ac:dyDescent="0.2">
      <c r="A236" s="7" t="s">
        <v>167</v>
      </c>
      <c r="B236" s="8" t="s">
        <v>65</v>
      </c>
      <c r="C236" s="8">
        <v>3</v>
      </c>
      <c r="D236" s="8" t="s">
        <v>192</v>
      </c>
      <c r="E236" s="8" t="s">
        <v>66</v>
      </c>
      <c r="F236" s="10" t="s">
        <v>0</v>
      </c>
      <c r="G236" s="10" t="s">
        <v>0</v>
      </c>
      <c r="H236" s="9">
        <v>5021798</v>
      </c>
      <c r="I236" s="9">
        <v>5021798</v>
      </c>
      <c r="J236" s="9">
        <f>J237</f>
        <v>2486038.5</v>
      </c>
      <c r="K236" s="9">
        <f t="shared" si="30"/>
        <v>49.504948227706493</v>
      </c>
    </row>
    <row r="237" spans="1:11" ht="74.25" customHeight="1" x14ac:dyDescent="0.2">
      <c r="A237" s="6" t="s">
        <v>114</v>
      </c>
      <c r="B237" s="5" t="s">
        <v>65</v>
      </c>
      <c r="C237" s="5">
        <v>3</v>
      </c>
      <c r="D237" s="5" t="s">
        <v>192</v>
      </c>
      <c r="E237" s="5" t="s">
        <v>66</v>
      </c>
      <c r="F237" s="5" t="s">
        <v>115</v>
      </c>
      <c r="G237" s="16" t="s">
        <v>0</v>
      </c>
      <c r="H237" s="11">
        <v>5021798</v>
      </c>
      <c r="I237" s="11">
        <v>5021798</v>
      </c>
      <c r="J237" s="11">
        <f>J238</f>
        <v>2486038.5</v>
      </c>
      <c r="K237" s="11">
        <f t="shared" si="30"/>
        <v>49.504948227706493</v>
      </c>
    </row>
    <row r="238" spans="1:11" ht="39" customHeight="1" x14ac:dyDescent="0.2">
      <c r="A238" s="6" t="s">
        <v>116</v>
      </c>
      <c r="B238" s="5" t="s">
        <v>65</v>
      </c>
      <c r="C238" s="5">
        <v>3</v>
      </c>
      <c r="D238" s="5" t="s">
        <v>192</v>
      </c>
      <c r="E238" s="5" t="s">
        <v>66</v>
      </c>
      <c r="F238" s="5" t="s">
        <v>115</v>
      </c>
      <c r="G238" s="5" t="s">
        <v>117</v>
      </c>
      <c r="H238" s="11">
        <v>5021798</v>
      </c>
      <c r="I238" s="11">
        <v>5021798</v>
      </c>
      <c r="J238" s="11">
        <f>J239</f>
        <v>2486038.5</v>
      </c>
      <c r="K238" s="11">
        <f t="shared" si="30"/>
        <v>49.504948227706493</v>
      </c>
    </row>
    <row r="239" spans="1:11" ht="51.75" customHeight="1" x14ac:dyDescent="0.2">
      <c r="A239" s="6" t="s">
        <v>122</v>
      </c>
      <c r="B239" s="5" t="s">
        <v>65</v>
      </c>
      <c r="C239" s="5">
        <v>3</v>
      </c>
      <c r="D239" s="5" t="s">
        <v>192</v>
      </c>
      <c r="E239" s="5" t="s">
        <v>66</v>
      </c>
      <c r="F239" s="5" t="s">
        <v>115</v>
      </c>
      <c r="G239" s="5" t="s">
        <v>123</v>
      </c>
      <c r="H239" s="11">
        <v>5021798</v>
      </c>
      <c r="I239" s="11">
        <v>5021798</v>
      </c>
      <c r="J239" s="11">
        <v>2486038.5</v>
      </c>
      <c r="K239" s="11">
        <f t="shared" si="30"/>
        <v>49.504948227706493</v>
      </c>
    </row>
    <row r="240" spans="1:11" ht="74.25" customHeight="1" x14ac:dyDescent="0.2">
      <c r="A240" s="7" t="s">
        <v>237</v>
      </c>
      <c r="B240" s="8" t="s">
        <v>65</v>
      </c>
      <c r="C240" s="8">
        <v>3</v>
      </c>
      <c r="D240" s="8" t="s">
        <v>193</v>
      </c>
      <c r="E240" s="4" t="s">
        <v>0</v>
      </c>
      <c r="F240" s="4" t="s">
        <v>0</v>
      </c>
      <c r="G240" s="4" t="s">
        <v>0</v>
      </c>
      <c r="H240" s="9">
        <v>152800</v>
      </c>
      <c r="I240" s="9">
        <v>152800</v>
      </c>
      <c r="J240" s="9">
        <f>J241</f>
        <v>50100</v>
      </c>
      <c r="K240" s="9">
        <f t="shared" si="30"/>
        <v>32.787958115183244</v>
      </c>
    </row>
    <row r="241" spans="1:11" ht="40.5" customHeight="1" x14ac:dyDescent="0.2">
      <c r="A241" s="7" t="s">
        <v>167</v>
      </c>
      <c r="B241" s="8" t="s">
        <v>65</v>
      </c>
      <c r="C241" s="8">
        <v>3</v>
      </c>
      <c r="D241" s="8" t="s">
        <v>193</v>
      </c>
      <c r="E241" s="8" t="s">
        <v>66</v>
      </c>
      <c r="F241" s="10" t="s">
        <v>0</v>
      </c>
      <c r="G241" s="10" t="s">
        <v>0</v>
      </c>
      <c r="H241" s="9">
        <v>152800</v>
      </c>
      <c r="I241" s="9">
        <v>152800</v>
      </c>
      <c r="J241" s="9">
        <f>J242</f>
        <v>50100</v>
      </c>
      <c r="K241" s="9">
        <f t="shared" si="30"/>
        <v>32.787958115183244</v>
      </c>
    </row>
    <row r="242" spans="1:11" ht="51.75" customHeight="1" x14ac:dyDescent="0.2">
      <c r="A242" s="6" t="s">
        <v>238</v>
      </c>
      <c r="B242" s="5" t="s">
        <v>65</v>
      </c>
      <c r="C242" s="5">
        <v>3</v>
      </c>
      <c r="D242" s="5" t="s">
        <v>193</v>
      </c>
      <c r="E242" s="5" t="s">
        <v>66</v>
      </c>
      <c r="F242" s="5" t="s">
        <v>120</v>
      </c>
      <c r="G242" s="16" t="s">
        <v>0</v>
      </c>
      <c r="H242" s="11">
        <v>152800</v>
      </c>
      <c r="I242" s="11">
        <v>152800</v>
      </c>
      <c r="J242" s="11">
        <f>J243</f>
        <v>50100</v>
      </c>
      <c r="K242" s="11">
        <f t="shared" ref="K242:K305" si="53">J242/I242*100</f>
        <v>32.787958115183244</v>
      </c>
    </row>
    <row r="243" spans="1:11" ht="51.75" customHeight="1" x14ac:dyDescent="0.2">
      <c r="A243" s="6" t="s">
        <v>116</v>
      </c>
      <c r="B243" s="5" t="s">
        <v>65</v>
      </c>
      <c r="C243" s="5">
        <v>3</v>
      </c>
      <c r="D243" s="5" t="s">
        <v>193</v>
      </c>
      <c r="E243" s="5" t="s">
        <v>66</v>
      </c>
      <c r="F243" s="5" t="s">
        <v>120</v>
      </c>
      <c r="G243" s="5" t="s">
        <v>117</v>
      </c>
      <c r="H243" s="11">
        <v>152800</v>
      </c>
      <c r="I243" s="11">
        <v>152800</v>
      </c>
      <c r="J243" s="11">
        <f>J244</f>
        <v>50100</v>
      </c>
      <c r="K243" s="11">
        <f t="shared" si="53"/>
        <v>32.787958115183244</v>
      </c>
    </row>
    <row r="244" spans="1:11" ht="75" customHeight="1" x14ac:dyDescent="0.2">
      <c r="A244" s="6" t="s">
        <v>118</v>
      </c>
      <c r="B244" s="5" t="s">
        <v>65</v>
      </c>
      <c r="C244" s="5">
        <v>3</v>
      </c>
      <c r="D244" s="5" t="s">
        <v>193</v>
      </c>
      <c r="E244" s="5" t="s">
        <v>66</v>
      </c>
      <c r="F244" s="5" t="s">
        <v>120</v>
      </c>
      <c r="G244" s="5" t="s">
        <v>119</v>
      </c>
      <c r="H244" s="11">
        <v>152800</v>
      </c>
      <c r="I244" s="11">
        <v>152800</v>
      </c>
      <c r="J244" s="11">
        <v>50100</v>
      </c>
      <c r="K244" s="11">
        <f t="shared" si="53"/>
        <v>32.787958115183244</v>
      </c>
    </row>
    <row r="245" spans="1:11" ht="51.75" customHeight="1" x14ac:dyDescent="0.2">
      <c r="A245" s="7" t="s">
        <v>294</v>
      </c>
      <c r="B245" s="8" t="s">
        <v>65</v>
      </c>
      <c r="C245" s="8">
        <v>3</v>
      </c>
      <c r="D245" s="8" t="s">
        <v>194</v>
      </c>
      <c r="E245" s="4" t="s">
        <v>0</v>
      </c>
      <c r="F245" s="4" t="s">
        <v>0</v>
      </c>
      <c r="G245" s="4" t="s">
        <v>0</v>
      </c>
      <c r="H245" s="9">
        <v>2288443.5</v>
      </c>
      <c r="I245" s="9">
        <v>2288443.5</v>
      </c>
      <c r="J245" s="9">
        <v>2288443.5</v>
      </c>
      <c r="K245" s="9">
        <f t="shared" si="53"/>
        <v>100</v>
      </c>
    </row>
    <row r="246" spans="1:11" ht="76.5" customHeight="1" x14ac:dyDescent="0.2">
      <c r="A246" s="7" t="s">
        <v>167</v>
      </c>
      <c r="B246" s="8" t="s">
        <v>65</v>
      </c>
      <c r="C246" s="8">
        <v>3</v>
      </c>
      <c r="D246" s="8" t="s">
        <v>194</v>
      </c>
      <c r="E246" s="8" t="s">
        <v>66</v>
      </c>
      <c r="F246" s="10" t="s">
        <v>0</v>
      </c>
      <c r="G246" s="10" t="s">
        <v>0</v>
      </c>
      <c r="H246" s="9">
        <v>2288443.5</v>
      </c>
      <c r="I246" s="9">
        <v>2288443.5</v>
      </c>
      <c r="J246" s="9">
        <v>2288443.5</v>
      </c>
      <c r="K246" s="9">
        <f t="shared" si="53"/>
        <v>100</v>
      </c>
    </row>
    <row r="247" spans="1:11" ht="51.75" customHeight="1" x14ac:dyDescent="0.2">
      <c r="A247" s="6" t="s">
        <v>239</v>
      </c>
      <c r="B247" s="5" t="s">
        <v>65</v>
      </c>
      <c r="C247" s="5">
        <v>3</v>
      </c>
      <c r="D247" s="5" t="s">
        <v>194</v>
      </c>
      <c r="E247" s="5" t="s">
        <v>66</v>
      </c>
      <c r="F247" s="5" t="s">
        <v>121</v>
      </c>
      <c r="G247" s="16" t="s">
        <v>0</v>
      </c>
      <c r="H247" s="11">
        <v>2288443.5</v>
      </c>
      <c r="I247" s="11">
        <v>2288443.5</v>
      </c>
      <c r="J247" s="11">
        <v>2288443.5</v>
      </c>
      <c r="K247" s="11">
        <f t="shared" si="53"/>
        <v>100</v>
      </c>
    </row>
    <row r="248" spans="1:11" ht="61.5" customHeight="1" x14ac:dyDescent="0.2">
      <c r="A248" s="6" t="s">
        <v>116</v>
      </c>
      <c r="B248" s="5" t="s">
        <v>65</v>
      </c>
      <c r="C248" s="5">
        <v>3</v>
      </c>
      <c r="D248" s="5" t="s">
        <v>194</v>
      </c>
      <c r="E248" s="5" t="s">
        <v>66</v>
      </c>
      <c r="F248" s="5" t="s">
        <v>121</v>
      </c>
      <c r="G248" s="5" t="s">
        <v>117</v>
      </c>
      <c r="H248" s="11">
        <v>2288443.5</v>
      </c>
      <c r="I248" s="11">
        <v>2288443.5</v>
      </c>
      <c r="J248" s="11">
        <v>2288443.5</v>
      </c>
      <c r="K248" s="11">
        <f t="shared" si="53"/>
        <v>100</v>
      </c>
    </row>
    <row r="249" spans="1:11" ht="54" customHeight="1" x14ac:dyDescent="0.2">
      <c r="A249" s="6" t="s">
        <v>118</v>
      </c>
      <c r="B249" s="5" t="s">
        <v>65</v>
      </c>
      <c r="C249" s="5">
        <v>3</v>
      </c>
      <c r="D249" s="5" t="s">
        <v>194</v>
      </c>
      <c r="E249" s="5" t="s">
        <v>66</v>
      </c>
      <c r="F249" s="5" t="s">
        <v>121</v>
      </c>
      <c r="G249" s="5" t="s">
        <v>119</v>
      </c>
      <c r="H249" s="11">
        <v>2288443.5</v>
      </c>
      <c r="I249" s="11">
        <v>2288443.5</v>
      </c>
      <c r="J249" s="11">
        <v>2288443.5</v>
      </c>
      <c r="K249" s="11">
        <f t="shared" si="53"/>
        <v>100</v>
      </c>
    </row>
    <row r="250" spans="1:11" ht="69" customHeight="1" x14ac:dyDescent="0.2">
      <c r="A250" s="7" t="s">
        <v>124</v>
      </c>
      <c r="B250" s="8" t="s">
        <v>65</v>
      </c>
      <c r="C250" s="8">
        <v>3</v>
      </c>
      <c r="D250" s="8" t="s">
        <v>195</v>
      </c>
      <c r="E250" s="4" t="s">
        <v>0</v>
      </c>
      <c r="F250" s="4" t="s">
        <v>0</v>
      </c>
      <c r="G250" s="4" t="s">
        <v>0</v>
      </c>
      <c r="H250" s="9">
        <f t="shared" ref="H250:I251" si="54">H251</f>
        <v>69070188</v>
      </c>
      <c r="I250" s="9">
        <f t="shared" si="54"/>
        <v>69070188</v>
      </c>
      <c r="J250" s="9">
        <f>J251</f>
        <v>4877796</v>
      </c>
      <c r="K250" s="9">
        <f t="shared" si="53"/>
        <v>7.0620858886325895</v>
      </c>
    </row>
    <row r="251" spans="1:11" ht="36.75" customHeight="1" x14ac:dyDescent="0.2">
      <c r="A251" s="7" t="s">
        <v>167</v>
      </c>
      <c r="B251" s="8" t="s">
        <v>65</v>
      </c>
      <c r="C251" s="8">
        <v>3</v>
      </c>
      <c r="D251" s="8" t="s">
        <v>195</v>
      </c>
      <c r="E251" s="8" t="s">
        <v>66</v>
      </c>
      <c r="F251" s="10" t="s">
        <v>0</v>
      </c>
      <c r="G251" s="10" t="s">
        <v>0</v>
      </c>
      <c r="H251" s="9">
        <f t="shared" si="54"/>
        <v>69070188</v>
      </c>
      <c r="I251" s="9">
        <f t="shared" si="54"/>
        <v>69070188</v>
      </c>
      <c r="J251" s="9">
        <f>J252</f>
        <v>4877796</v>
      </c>
      <c r="K251" s="9">
        <f t="shared" si="53"/>
        <v>7.0620858886325895</v>
      </c>
    </row>
    <row r="252" spans="1:11" ht="72" customHeight="1" x14ac:dyDescent="0.2">
      <c r="A252" s="6" t="s">
        <v>240</v>
      </c>
      <c r="B252" s="5" t="s">
        <v>65</v>
      </c>
      <c r="C252" s="5">
        <v>3</v>
      </c>
      <c r="D252" s="5" t="s">
        <v>195</v>
      </c>
      <c r="E252" s="5" t="s">
        <v>66</v>
      </c>
      <c r="F252" s="5" t="s">
        <v>295</v>
      </c>
      <c r="G252" s="16" t="s">
        <v>0</v>
      </c>
      <c r="H252" s="11">
        <f t="shared" ref="H252:I252" si="55">H253+H255</f>
        <v>69070188</v>
      </c>
      <c r="I252" s="11">
        <f t="shared" si="55"/>
        <v>69070188</v>
      </c>
      <c r="J252" s="11">
        <f>J253+J255</f>
        <v>4877796</v>
      </c>
      <c r="K252" s="11">
        <f t="shared" si="53"/>
        <v>7.0620858886325895</v>
      </c>
    </row>
    <row r="253" spans="1:11" ht="48.75" customHeight="1" x14ac:dyDescent="0.2">
      <c r="A253" s="6" t="s">
        <v>116</v>
      </c>
      <c r="B253" s="5" t="s">
        <v>65</v>
      </c>
      <c r="C253" s="5">
        <v>3</v>
      </c>
      <c r="D253" s="5" t="s">
        <v>195</v>
      </c>
      <c r="E253" s="5" t="s">
        <v>66</v>
      </c>
      <c r="F253" s="5" t="s">
        <v>295</v>
      </c>
      <c r="G253" s="5" t="s">
        <v>117</v>
      </c>
      <c r="H253" s="11">
        <f t="shared" ref="H253:I253" si="56">H254</f>
        <v>12216996</v>
      </c>
      <c r="I253" s="11">
        <f t="shared" si="56"/>
        <v>12216996</v>
      </c>
      <c r="J253" s="11">
        <f>J254</f>
        <v>4877796</v>
      </c>
      <c r="K253" s="11">
        <f t="shared" si="53"/>
        <v>39.926312491221246</v>
      </c>
    </row>
    <row r="254" spans="1:11" ht="64.5" customHeight="1" x14ac:dyDescent="0.2">
      <c r="A254" s="6" t="s">
        <v>118</v>
      </c>
      <c r="B254" s="5" t="s">
        <v>65</v>
      </c>
      <c r="C254" s="5">
        <v>3</v>
      </c>
      <c r="D254" s="5" t="s">
        <v>195</v>
      </c>
      <c r="E254" s="5" t="s">
        <v>66</v>
      </c>
      <c r="F254" s="5" t="s">
        <v>295</v>
      </c>
      <c r="G254" s="5" t="s">
        <v>119</v>
      </c>
      <c r="H254" s="11">
        <v>12216996</v>
      </c>
      <c r="I254" s="11">
        <v>12216996</v>
      </c>
      <c r="J254" s="11">
        <v>4877796</v>
      </c>
      <c r="K254" s="11">
        <f t="shared" si="53"/>
        <v>39.926312491221246</v>
      </c>
    </row>
    <row r="255" spans="1:11" ht="48" customHeight="1" x14ac:dyDescent="0.2">
      <c r="A255" s="6" t="s">
        <v>97</v>
      </c>
      <c r="B255" s="5" t="s">
        <v>65</v>
      </c>
      <c r="C255" s="5">
        <v>3</v>
      </c>
      <c r="D255" s="5" t="s">
        <v>195</v>
      </c>
      <c r="E255" s="5" t="s">
        <v>66</v>
      </c>
      <c r="F255" s="5" t="s">
        <v>295</v>
      </c>
      <c r="G255" s="5" t="s">
        <v>98</v>
      </c>
      <c r="H255" s="11">
        <f t="shared" ref="H255:I255" si="57">H256</f>
        <v>56853192</v>
      </c>
      <c r="I255" s="11">
        <f t="shared" si="57"/>
        <v>56853192</v>
      </c>
      <c r="J255" s="11">
        <f>J256</f>
        <v>0</v>
      </c>
      <c r="K255" s="11">
        <f t="shared" si="53"/>
        <v>0</v>
      </c>
    </row>
    <row r="256" spans="1:11" ht="35.25" customHeight="1" x14ac:dyDescent="0.2">
      <c r="A256" s="6" t="s">
        <v>99</v>
      </c>
      <c r="B256" s="5" t="s">
        <v>65</v>
      </c>
      <c r="C256" s="5">
        <v>3</v>
      </c>
      <c r="D256" s="5" t="s">
        <v>195</v>
      </c>
      <c r="E256" s="5" t="s">
        <v>66</v>
      </c>
      <c r="F256" s="5" t="s">
        <v>295</v>
      </c>
      <c r="G256" s="5" t="s">
        <v>100</v>
      </c>
      <c r="H256" s="11">
        <v>56853192</v>
      </c>
      <c r="I256" s="11">
        <v>56853192</v>
      </c>
      <c r="J256" s="11">
        <v>0</v>
      </c>
      <c r="K256" s="11">
        <f t="shared" si="53"/>
        <v>0</v>
      </c>
    </row>
    <row r="257" spans="1:11" ht="64.5" customHeight="1" x14ac:dyDescent="0.2">
      <c r="A257" s="7" t="s">
        <v>125</v>
      </c>
      <c r="B257" s="8" t="s">
        <v>65</v>
      </c>
      <c r="C257" s="8">
        <v>3</v>
      </c>
      <c r="D257" s="8" t="s">
        <v>196</v>
      </c>
      <c r="E257" s="4" t="s">
        <v>0</v>
      </c>
      <c r="F257" s="4" t="s">
        <v>0</v>
      </c>
      <c r="G257" s="4" t="s">
        <v>0</v>
      </c>
      <c r="H257" s="9">
        <v>72000</v>
      </c>
      <c r="I257" s="9">
        <v>72000</v>
      </c>
      <c r="J257" s="9">
        <f>J258</f>
        <v>21000</v>
      </c>
      <c r="K257" s="9">
        <f t="shared" si="53"/>
        <v>29.166666666666668</v>
      </c>
    </row>
    <row r="258" spans="1:11" ht="32.25" customHeight="1" x14ac:dyDescent="0.2">
      <c r="A258" s="7" t="s">
        <v>167</v>
      </c>
      <c r="B258" s="8" t="s">
        <v>65</v>
      </c>
      <c r="C258" s="8">
        <v>3</v>
      </c>
      <c r="D258" s="8" t="s">
        <v>196</v>
      </c>
      <c r="E258" s="8" t="s">
        <v>66</v>
      </c>
      <c r="F258" s="10" t="s">
        <v>0</v>
      </c>
      <c r="G258" s="10" t="s">
        <v>0</v>
      </c>
      <c r="H258" s="9">
        <v>72000</v>
      </c>
      <c r="I258" s="9">
        <v>72000</v>
      </c>
      <c r="J258" s="9">
        <f>J259</f>
        <v>21000</v>
      </c>
      <c r="K258" s="9">
        <f t="shared" si="53"/>
        <v>29.166666666666668</v>
      </c>
    </row>
    <row r="259" spans="1:11" ht="50.25" customHeight="1" x14ac:dyDescent="0.2">
      <c r="A259" s="6" t="s">
        <v>241</v>
      </c>
      <c r="B259" s="5" t="s">
        <v>65</v>
      </c>
      <c r="C259" s="5">
        <v>3</v>
      </c>
      <c r="D259" s="5" t="s">
        <v>196</v>
      </c>
      <c r="E259" s="5" t="s">
        <v>66</v>
      </c>
      <c r="F259" s="5" t="s">
        <v>126</v>
      </c>
      <c r="G259" s="16" t="s">
        <v>0</v>
      </c>
      <c r="H259" s="11">
        <v>72000</v>
      </c>
      <c r="I259" s="11">
        <v>72000</v>
      </c>
      <c r="J259" s="11">
        <f>J260</f>
        <v>21000</v>
      </c>
      <c r="K259" s="11">
        <f t="shared" si="53"/>
        <v>29.166666666666668</v>
      </c>
    </row>
    <row r="260" spans="1:11" ht="48.75" customHeight="1" x14ac:dyDescent="0.2">
      <c r="A260" s="6" t="s">
        <v>26</v>
      </c>
      <c r="B260" s="5" t="s">
        <v>65</v>
      </c>
      <c r="C260" s="5">
        <v>3</v>
      </c>
      <c r="D260" s="5" t="s">
        <v>196</v>
      </c>
      <c r="E260" s="5" t="s">
        <v>66</v>
      </c>
      <c r="F260" s="5" t="s">
        <v>126</v>
      </c>
      <c r="G260" s="5" t="s">
        <v>27</v>
      </c>
      <c r="H260" s="11">
        <v>72000</v>
      </c>
      <c r="I260" s="11">
        <v>72000</v>
      </c>
      <c r="J260" s="11">
        <f>J261</f>
        <v>21000</v>
      </c>
      <c r="K260" s="3">
        <f t="shared" si="53"/>
        <v>29.166666666666668</v>
      </c>
    </row>
    <row r="261" spans="1:11" ht="69.75" customHeight="1" x14ac:dyDescent="0.2">
      <c r="A261" s="6" t="s">
        <v>28</v>
      </c>
      <c r="B261" s="5" t="s">
        <v>65</v>
      </c>
      <c r="C261" s="5">
        <v>3</v>
      </c>
      <c r="D261" s="5" t="s">
        <v>196</v>
      </c>
      <c r="E261" s="5" t="s">
        <v>66</v>
      </c>
      <c r="F261" s="5" t="s">
        <v>126</v>
      </c>
      <c r="G261" s="5" t="s">
        <v>29</v>
      </c>
      <c r="H261" s="11">
        <v>72000</v>
      </c>
      <c r="I261" s="11">
        <v>72000</v>
      </c>
      <c r="J261" s="11">
        <v>21000</v>
      </c>
      <c r="K261" s="3">
        <f t="shared" si="53"/>
        <v>29.166666666666668</v>
      </c>
    </row>
    <row r="262" spans="1:11" ht="47.25" customHeight="1" x14ac:dyDescent="0.2">
      <c r="A262" s="7" t="s">
        <v>127</v>
      </c>
      <c r="B262" s="8" t="s">
        <v>65</v>
      </c>
      <c r="C262" s="8">
        <v>3</v>
      </c>
      <c r="D262" s="8" t="s">
        <v>197</v>
      </c>
      <c r="E262" s="4" t="s">
        <v>0</v>
      </c>
      <c r="F262" s="4" t="s">
        <v>0</v>
      </c>
      <c r="G262" s="4" t="s">
        <v>0</v>
      </c>
      <c r="H262" s="9">
        <v>16468492</v>
      </c>
      <c r="I262" s="9">
        <v>16468492</v>
      </c>
      <c r="J262" s="9">
        <f>J263</f>
        <v>4408972.92</v>
      </c>
      <c r="K262" s="9">
        <f t="shared" si="53"/>
        <v>26.772171489654305</v>
      </c>
    </row>
    <row r="263" spans="1:11" ht="64.5" customHeight="1" x14ac:dyDescent="0.2">
      <c r="A263" s="7" t="s">
        <v>167</v>
      </c>
      <c r="B263" s="8" t="s">
        <v>65</v>
      </c>
      <c r="C263" s="8">
        <v>3</v>
      </c>
      <c r="D263" s="8" t="s">
        <v>197</v>
      </c>
      <c r="E263" s="8" t="s">
        <v>66</v>
      </c>
      <c r="F263" s="10" t="s">
        <v>0</v>
      </c>
      <c r="G263" s="10" t="s">
        <v>0</v>
      </c>
      <c r="H263" s="9">
        <v>16468492</v>
      </c>
      <c r="I263" s="9">
        <v>16468492</v>
      </c>
      <c r="J263" s="9">
        <f>J264</f>
        <v>4408972.92</v>
      </c>
      <c r="K263" s="9">
        <f t="shared" si="53"/>
        <v>26.772171489654305</v>
      </c>
    </row>
    <row r="264" spans="1:11" ht="30" customHeight="1" x14ac:dyDescent="0.2">
      <c r="A264" s="6" t="s">
        <v>242</v>
      </c>
      <c r="B264" s="5" t="s">
        <v>65</v>
      </c>
      <c r="C264" s="5">
        <v>3</v>
      </c>
      <c r="D264" s="5" t="s">
        <v>197</v>
      </c>
      <c r="E264" s="5" t="s">
        <v>66</v>
      </c>
      <c r="F264" s="5" t="s">
        <v>128</v>
      </c>
      <c r="G264" s="16" t="s">
        <v>0</v>
      </c>
      <c r="H264" s="11">
        <v>16468492</v>
      </c>
      <c r="I264" s="11">
        <v>16468492</v>
      </c>
      <c r="J264" s="11">
        <f>J265</f>
        <v>4408972.92</v>
      </c>
      <c r="K264" s="11">
        <f t="shared" si="53"/>
        <v>26.772171489654305</v>
      </c>
    </row>
    <row r="265" spans="1:11" ht="79.5" hidden="1" customHeight="1" x14ac:dyDescent="0.2">
      <c r="A265" s="6" t="s">
        <v>116</v>
      </c>
      <c r="B265" s="5" t="s">
        <v>65</v>
      </c>
      <c r="C265" s="5">
        <v>3</v>
      </c>
      <c r="D265" s="5" t="s">
        <v>197</v>
      </c>
      <c r="E265" s="5" t="s">
        <v>66</v>
      </c>
      <c r="F265" s="5" t="s">
        <v>128</v>
      </c>
      <c r="G265" s="5" t="s">
        <v>117</v>
      </c>
      <c r="H265" s="11">
        <v>16468492</v>
      </c>
      <c r="I265" s="11">
        <v>16468492</v>
      </c>
      <c r="J265" s="11">
        <f>J266+J267</f>
        <v>4408972.92</v>
      </c>
      <c r="K265" s="11">
        <f t="shared" si="53"/>
        <v>26.772171489654305</v>
      </c>
    </row>
    <row r="266" spans="1:11" ht="64.5" hidden="1" customHeight="1" x14ac:dyDescent="0.2">
      <c r="A266" s="6" t="s">
        <v>122</v>
      </c>
      <c r="B266" s="5" t="s">
        <v>65</v>
      </c>
      <c r="C266" s="5">
        <v>3</v>
      </c>
      <c r="D266" s="5" t="s">
        <v>197</v>
      </c>
      <c r="E266" s="5" t="s">
        <v>66</v>
      </c>
      <c r="F266" s="5" t="s">
        <v>128</v>
      </c>
      <c r="G266" s="5" t="s">
        <v>123</v>
      </c>
      <c r="H266" s="11">
        <v>11358071</v>
      </c>
      <c r="I266" s="11">
        <v>11358071</v>
      </c>
      <c r="J266" s="11">
        <v>3249005.75</v>
      </c>
      <c r="K266" s="11">
        <f t="shared" si="53"/>
        <v>28.605260083336336</v>
      </c>
    </row>
    <row r="267" spans="1:11" ht="32.25" hidden="1" customHeight="1" x14ac:dyDescent="0.2">
      <c r="A267" s="6" t="s">
        <v>118</v>
      </c>
      <c r="B267" s="5" t="s">
        <v>65</v>
      </c>
      <c r="C267" s="5">
        <v>3</v>
      </c>
      <c r="D267" s="5" t="s">
        <v>197</v>
      </c>
      <c r="E267" s="5" t="s">
        <v>66</v>
      </c>
      <c r="F267" s="5" t="s">
        <v>128</v>
      </c>
      <c r="G267" s="5" t="s">
        <v>119</v>
      </c>
      <c r="H267" s="11">
        <v>5110421</v>
      </c>
      <c r="I267" s="11">
        <v>5110421</v>
      </c>
      <c r="J267" s="11">
        <v>1159967.17</v>
      </c>
      <c r="K267" s="11">
        <f t="shared" si="53"/>
        <v>22.698074581330967</v>
      </c>
    </row>
    <row r="268" spans="1:11" ht="64.5" customHeight="1" x14ac:dyDescent="0.2">
      <c r="A268" s="7" t="s">
        <v>243</v>
      </c>
      <c r="B268" s="8" t="s">
        <v>65</v>
      </c>
      <c r="C268" s="8">
        <v>3</v>
      </c>
      <c r="D268" s="8" t="s">
        <v>198</v>
      </c>
      <c r="E268" s="4" t="s">
        <v>0</v>
      </c>
      <c r="F268" s="4" t="s">
        <v>0</v>
      </c>
      <c r="G268" s="4" t="s">
        <v>0</v>
      </c>
      <c r="H268" s="9">
        <f t="shared" ref="H268:I271" si="58">H269</f>
        <v>10155074.23</v>
      </c>
      <c r="I268" s="9">
        <f t="shared" si="58"/>
        <v>9820352.2300000004</v>
      </c>
      <c r="J268" s="9">
        <f>J269</f>
        <v>9810000</v>
      </c>
      <c r="K268" s="9">
        <f t="shared" si="53"/>
        <v>99.894583923696999</v>
      </c>
    </row>
    <row r="269" spans="1:11" ht="32.25" customHeight="1" x14ac:dyDescent="0.2">
      <c r="A269" s="7" t="s">
        <v>167</v>
      </c>
      <c r="B269" s="8" t="s">
        <v>65</v>
      </c>
      <c r="C269" s="8">
        <v>3</v>
      </c>
      <c r="D269" s="8" t="s">
        <v>198</v>
      </c>
      <c r="E269" s="8" t="s">
        <v>66</v>
      </c>
      <c r="F269" s="10" t="s">
        <v>0</v>
      </c>
      <c r="G269" s="10" t="s">
        <v>0</v>
      </c>
      <c r="H269" s="9">
        <f t="shared" si="58"/>
        <v>10155074.23</v>
      </c>
      <c r="I269" s="9">
        <f t="shared" si="58"/>
        <v>9820352.2300000004</v>
      </c>
      <c r="J269" s="9">
        <f>J270</f>
        <v>9810000</v>
      </c>
      <c r="K269" s="9">
        <f t="shared" si="53"/>
        <v>99.894583923696999</v>
      </c>
    </row>
    <row r="270" spans="1:11" ht="40.5" customHeight="1" x14ac:dyDescent="0.2">
      <c r="A270" s="6" t="s">
        <v>244</v>
      </c>
      <c r="B270" s="5" t="s">
        <v>65</v>
      </c>
      <c r="C270" s="5">
        <v>3</v>
      </c>
      <c r="D270" s="5" t="s">
        <v>198</v>
      </c>
      <c r="E270" s="5" t="s">
        <v>66</v>
      </c>
      <c r="F270" s="5" t="s">
        <v>199</v>
      </c>
      <c r="G270" s="16" t="s">
        <v>0</v>
      </c>
      <c r="H270" s="11">
        <f t="shared" si="58"/>
        <v>10155074.23</v>
      </c>
      <c r="I270" s="11">
        <f t="shared" si="58"/>
        <v>9820352.2300000004</v>
      </c>
      <c r="J270" s="11">
        <f>J271</f>
        <v>9810000</v>
      </c>
      <c r="K270" s="11">
        <f t="shared" si="53"/>
        <v>99.894583923696999</v>
      </c>
    </row>
    <row r="271" spans="1:11" ht="90" customHeight="1" x14ac:dyDescent="0.2">
      <c r="A271" s="6" t="s">
        <v>97</v>
      </c>
      <c r="B271" s="5" t="s">
        <v>65</v>
      </c>
      <c r="C271" s="5">
        <v>3</v>
      </c>
      <c r="D271" s="5" t="s">
        <v>198</v>
      </c>
      <c r="E271" s="5" t="s">
        <v>66</v>
      </c>
      <c r="F271" s="5" t="s">
        <v>199</v>
      </c>
      <c r="G271" s="5" t="s">
        <v>98</v>
      </c>
      <c r="H271" s="11">
        <f t="shared" si="58"/>
        <v>10155074.23</v>
      </c>
      <c r="I271" s="11">
        <f t="shared" si="58"/>
        <v>9820352.2300000004</v>
      </c>
      <c r="J271" s="11">
        <f>J272</f>
        <v>9810000</v>
      </c>
      <c r="K271" s="11">
        <f t="shared" si="53"/>
        <v>99.894583923696999</v>
      </c>
    </row>
    <row r="272" spans="1:11" ht="74.25" customHeight="1" x14ac:dyDescent="0.2">
      <c r="A272" s="6" t="s">
        <v>99</v>
      </c>
      <c r="B272" s="5" t="s">
        <v>65</v>
      </c>
      <c r="C272" s="5">
        <v>3</v>
      </c>
      <c r="D272" s="5" t="s">
        <v>198</v>
      </c>
      <c r="E272" s="5" t="s">
        <v>66</v>
      </c>
      <c r="F272" s="5" t="s">
        <v>199</v>
      </c>
      <c r="G272" s="5" t="s">
        <v>100</v>
      </c>
      <c r="H272" s="11">
        <v>10155074.23</v>
      </c>
      <c r="I272" s="11">
        <v>9820352.2300000004</v>
      </c>
      <c r="J272" s="11">
        <v>9810000</v>
      </c>
      <c r="K272" s="11">
        <f t="shared" si="53"/>
        <v>99.894583923696999</v>
      </c>
    </row>
    <row r="273" spans="1:11" ht="32.25" customHeight="1" x14ac:dyDescent="0.2">
      <c r="A273" s="7" t="s">
        <v>248</v>
      </c>
      <c r="B273" s="8" t="s">
        <v>129</v>
      </c>
      <c r="C273" s="4" t="s">
        <v>0</v>
      </c>
      <c r="D273" s="4" t="s">
        <v>0</v>
      </c>
      <c r="E273" s="4" t="s">
        <v>0</v>
      </c>
      <c r="F273" s="4" t="s">
        <v>0</v>
      </c>
      <c r="G273" s="4" t="s">
        <v>0</v>
      </c>
      <c r="H273" s="9">
        <f t="shared" ref="H273:I273" si="59">H274+H279+H296+H341+H358+H364+H371+H379+H393+H399+H404</f>
        <v>649616726.23000002</v>
      </c>
      <c r="I273" s="9">
        <f t="shared" si="59"/>
        <v>673195667.52999997</v>
      </c>
      <c r="J273" s="9">
        <f>J274+J279+J296+J341+J358+J364+J371+J379+J393+J399+J404</f>
        <v>310802615.00999999</v>
      </c>
      <c r="K273" s="9">
        <f t="shared" si="53"/>
        <v>46.168243499004625</v>
      </c>
    </row>
    <row r="274" spans="1:11" ht="68.25" customHeight="1" x14ac:dyDescent="0.2">
      <c r="A274" s="7" t="s">
        <v>130</v>
      </c>
      <c r="B274" s="8" t="s">
        <v>129</v>
      </c>
      <c r="C274" s="8" t="s">
        <v>17</v>
      </c>
      <c r="D274" s="8" t="s">
        <v>249</v>
      </c>
      <c r="E274" s="8" t="s">
        <v>131</v>
      </c>
      <c r="F274" s="10" t="s">
        <v>0</v>
      </c>
      <c r="G274" s="10" t="s">
        <v>0</v>
      </c>
      <c r="H274" s="9">
        <v>2783643.57</v>
      </c>
      <c r="I274" s="9">
        <v>2783643.57</v>
      </c>
      <c r="J274" s="9">
        <f>J275</f>
        <v>1533770</v>
      </c>
      <c r="K274" s="9">
        <f t="shared" si="53"/>
        <v>55.099367481160677</v>
      </c>
    </row>
    <row r="275" spans="1:11" ht="64.5" customHeight="1" x14ac:dyDescent="0.2">
      <c r="A275" s="6" t="s">
        <v>296</v>
      </c>
      <c r="B275" s="5" t="s">
        <v>129</v>
      </c>
      <c r="C275" s="5" t="s">
        <v>17</v>
      </c>
      <c r="D275" s="5" t="s">
        <v>249</v>
      </c>
      <c r="E275" s="5" t="s">
        <v>131</v>
      </c>
      <c r="F275" s="5" t="s">
        <v>250</v>
      </c>
      <c r="G275" s="16" t="s">
        <v>0</v>
      </c>
      <c r="H275" s="11">
        <v>2783643.57</v>
      </c>
      <c r="I275" s="11">
        <v>2783643.57</v>
      </c>
      <c r="J275" s="11">
        <f>J276</f>
        <v>1533770</v>
      </c>
      <c r="K275" s="3">
        <f t="shared" si="53"/>
        <v>55.099367481160677</v>
      </c>
    </row>
    <row r="276" spans="1:11" ht="36" customHeight="1" x14ac:dyDescent="0.2">
      <c r="A276" s="6" t="s">
        <v>42</v>
      </c>
      <c r="B276" s="5" t="s">
        <v>129</v>
      </c>
      <c r="C276" s="5" t="s">
        <v>17</v>
      </c>
      <c r="D276" s="5" t="s">
        <v>249</v>
      </c>
      <c r="E276" s="5" t="s">
        <v>131</v>
      </c>
      <c r="F276" s="5" t="s">
        <v>250</v>
      </c>
      <c r="G276" s="5" t="s">
        <v>43</v>
      </c>
      <c r="H276" s="11">
        <v>2783643.57</v>
      </c>
      <c r="I276" s="11">
        <v>2783643.57</v>
      </c>
      <c r="J276" s="11">
        <f>J277+J278</f>
        <v>1533770</v>
      </c>
      <c r="K276" s="11">
        <f t="shared" si="53"/>
        <v>55.099367481160677</v>
      </c>
    </row>
    <row r="277" spans="1:11" ht="55.5" customHeight="1" x14ac:dyDescent="0.2">
      <c r="A277" s="6" t="s">
        <v>44</v>
      </c>
      <c r="B277" s="5" t="s">
        <v>129</v>
      </c>
      <c r="C277" s="5" t="s">
        <v>17</v>
      </c>
      <c r="D277" s="5" t="s">
        <v>249</v>
      </c>
      <c r="E277" s="5" t="s">
        <v>131</v>
      </c>
      <c r="F277" s="5" t="s">
        <v>250</v>
      </c>
      <c r="G277" s="5" t="s">
        <v>45</v>
      </c>
      <c r="H277" s="11">
        <v>2435688.12</v>
      </c>
      <c r="I277" s="11">
        <v>2435688.12</v>
      </c>
      <c r="J277" s="11">
        <v>1336549.8799999999</v>
      </c>
      <c r="K277" s="11">
        <f t="shared" si="53"/>
        <v>54.873605082082513</v>
      </c>
    </row>
    <row r="278" spans="1:11" ht="70.5" customHeight="1" x14ac:dyDescent="0.2">
      <c r="A278" s="6" t="s">
        <v>59</v>
      </c>
      <c r="B278" s="5" t="s">
        <v>129</v>
      </c>
      <c r="C278" s="5" t="s">
        <v>17</v>
      </c>
      <c r="D278" s="5" t="s">
        <v>249</v>
      </c>
      <c r="E278" s="5" t="s">
        <v>131</v>
      </c>
      <c r="F278" s="5" t="s">
        <v>250</v>
      </c>
      <c r="G278" s="5" t="s">
        <v>60</v>
      </c>
      <c r="H278" s="11">
        <v>347955.45</v>
      </c>
      <c r="I278" s="11">
        <v>347955.45</v>
      </c>
      <c r="J278" s="11">
        <v>197220.12</v>
      </c>
      <c r="K278" s="3">
        <f t="shared" si="53"/>
        <v>56.67970425524301</v>
      </c>
    </row>
    <row r="279" spans="1:11" ht="64.5" customHeight="1" x14ac:dyDescent="0.2">
      <c r="A279" s="7" t="s">
        <v>297</v>
      </c>
      <c r="B279" s="8" t="s">
        <v>129</v>
      </c>
      <c r="C279" s="8" t="s">
        <v>17</v>
      </c>
      <c r="D279" s="8" t="s">
        <v>65</v>
      </c>
      <c r="E279" s="4" t="s">
        <v>0</v>
      </c>
      <c r="F279" s="4" t="s">
        <v>0</v>
      </c>
      <c r="G279" s="4" t="s">
        <v>0</v>
      </c>
      <c r="H279" s="9">
        <f>H280</f>
        <v>123500092</v>
      </c>
      <c r="I279" s="9">
        <f>I280</f>
        <v>123500092</v>
      </c>
      <c r="J279" s="9">
        <f>J280</f>
        <v>69859112.449999988</v>
      </c>
      <c r="K279" s="9">
        <f t="shared" si="53"/>
        <v>56.56604081720036</v>
      </c>
    </row>
    <row r="280" spans="1:11" ht="66" customHeight="1" x14ac:dyDescent="0.2">
      <c r="A280" s="7" t="s">
        <v>130</v>
      </c>
      <c r="B280" s="8" t="s">
        <v>129</v>
      </c>
      <c r="C280" s="8" t="s">
        <v>17</v>
      </c>
      <c r="D280" s="8" t="s">
        <v>65</v>
      </c>
      <c r="E280" s="8" t="s">
        <v>131</v>
      </c>
      <c r="F280" s="10" t="s">
        <v>0</v>
      </c>
      <c r="G280" s="10" t="s">
        <v>0</v>
      </c>
      <c r="H280" s="9">
        <f t="shared" ref="H280:I280" si="60">H281+H285+H288+H292</f>
        <v>123500092</v>
      </c>
      <c r="I280" s="9">
        <f t="shared" si="60"/>
        <v>123500092</v>
      </c>
      <c r="J280" s="9">
        <f>J281+J285+J288+J292</f>
        <v>69859112.449999988</v>
      </c>
      <c r="K280" s="9">
        <f t="shared" si="53"/>
        <v>56.56604081720036</v>
      </c>
    </row>
    <row r="281" spans="1:11" ht="39.75" customHeight="1" x14ac:dyDescent="0.2">
      <c r="A281" s="6" t="s">
        <v>132</v>
      </c>
      <c r="B281" s="5" t="s">
        <v>129</v>
      </c>
      <c r="C281" s="5" t="s">
        <v>17</v>
      </c>
      <c r="D281" s="5" t="s">
        <v>65</v>
      </c>
      <c r="E281" s="5" t="s">
        <v>131</v>
      </c>
      <c r="F281" s="5" t="s">
        <v>200</v>
      </c>
      <c r="G281" s="16" t="s">
        <v>0</v>
      </c>
      <c r="H281" s="11">
        <v>101268701</v>
      </c>
      <c r="I281" s="11">
        <v>101268701</v>
      </c>
      <c r="J281" s="11">
        <f>J282</f>
        <v>58575007.07</v>
      </c>
      <c r="K281" s="3">
        <f t="shared" si="53"/>
        <v>57.841175498044549</v>
      </c>
    </row>
    <row r="282" spans="1:11" ht="58.5" customHeight="1" x14ac:dyDescent="0.2">
      <c r="A282" s="6" t="s">
        <v>42</v>
      </c>
      <c r="B282" s="5" t="s">
        <v>129</v>
      </c>
      <c r="C282" s="5" t="s">
        <v>17</v>
      </c>
      <c r="D282" s="5" t="s">
        <v>65</v>
      </c>
      <c r="E282" s="5" t="s">
        <v>131</v>
      </c>
      <c r="F282" s="5" t="s">
        <v>200</v>
      </c>
      <c r="G282" s="5" t="s">
        <v>43</v>
      </c>
      <c r="H282" s="11">
        <v>101268701</v>
      </c>
      <c r="I282" s="11">
        <v>101268701</v>
      </c>
      <c r="J282" s="11">
        <f>J283+J284</f>
        <v>58575007.07</v>
      </c>
      <c r="K282" s="3">
        <f t="shared" si="53"/>
        <v>57.841175498044549</v>
      </c>
    </row>
    <row r="283" spans="1:11" ht="65.25" customHeight="1" x14ac:dyDescent="0.2">
      <c r="A283" s="6" t="s">
        <v>44</v>
      </c>
      <c r="B283" s="5" t="s">
        <v>129</v>
      </c>
      <c r="C283" s="5" t="s">
        <v>17</v>
      </c>
      <c r="D283" s="5" t="s">
        <v>65</v>
      </c>
      <c r="E283" s="5" t="s">
        <v>131</v>
      </c>
      <c r="F283" s="5" t="s">
        <v>200</v>
      </c>
      <c r="G283" s="5" t="s">
        <v>45</v>
      </c>
      <c r="H283" s="11">
        <v>87657702</v>
      </c>
      <c r="I283" s="11">
        <v>87657702</v>
      </c>
      <c r="J283" s="11">
        <v>50794747.18</v>
      </c>
      <c r="K283" s="11">
        <f t="shared" si="53"/>
        <v>57.946701796951047</v>
      </c>
    </row>
    <row r="284" spans="1:11" ht="27" customHeight="1" x14ac:dyDescent="0.2">
      <c r="A284" s="6" t="s">
        <v>59</v>
      </c>
      <c r="B284" s="5" t="s">
        <v>129</v>
      </c>
      <c r="C284" s="5" t="s">
        <v>17</v>
      </c>
      <c r="D284" s="5" t="s">
        <v>65</v>
      </c>
      <c r="E284" s="5" t="s">
        <v>131</v>
      </c>
      <c r="F284" s="5" t="s">
        <v>200</v>
      </c>
      <c r="G284" s="5" t="s">
        <v>60</v>
      </c>
      <c r="H284" s="11">
        <v>13610999</v>
      </c>
      <c r="I284" s="11">
        <v>13610999</v>
      </c>
      <c r="J284" s="11">
        <v>7780259.8899999997</v>
      </c>
      <c r="K284" s="11">
        <f t="shared" si="53"/>
        <v>57.161563894024233</v>
      </c>
    </row>
    <row r="285" spans="1:11" ht="71.25" customHeight="1" x14ac:dyDescent="0.2">
      <c r="A285" s="6" t="s">
        <v>298</v>
      </c>
      <c r="B285" s="5" t="s">
        <v>129</v>
      </c>
      <c r="C285" s="5" t="s">
        <v>17</v>
      </c>
      <c r="D285" s="5" t="s">
        <v>65</v>
      </c>
      <c r="E285" s="5" t="s">
        <v>131</v>
      </c>
      <c r="F285" s="5" t="s">
        <v>299</v>
      </c>
      <c r="G285" s="16" t="s">
        <v>0</v>
      </c>
      <c r="H285" s="11">
        <v>718400</v>
      </c>
      <c r="I285" s="11">
        <v>718400</v>
      </c>
      <c r="J285" s="11">
        <f>J286</f>
        <v>343800</v>
      </c>
      <c r="K285" s="11">
        <f t="shared" si="53"/>
        <v>47.856347438752785</v>
      </c>
    </row>
    <row r="286" spans="1:11" ht="72.75" customHeight="1" x14ac:dyDescent="0.2">
      <c r="A286" s="6" t="s">
        <v>42</v>
      </c>
      <c r="B286" s="5" t="s">
        <v>129</v>
      </c>
      <c r="C286" s="5" t="s">
        <v>17</v>
      </c>
      <c r="D286" s="5" t="s">
        <v>65</v>
      </c>
      <c r="E286" s="5" t="s">
        <v>131</v>
      </c>
      <c r="F286" s="5" t="s">
        <v>299</v>
      </c>
      <c r="G286" s="5" t="s">
        <v>43</v>
      </c>
      <c r="H286" s="11">
        <v>718400</v>
      </c>
      <c r="I286" s="11">
        <v>718400</v>
      </c>
      <c r="J286" s="11">
        <f>J287</f>
        <v>343800</v>
      </c>
      <c r="K286" s="11">
        <f t="shared" si="53"/>
        <v>47.856347438752785</v>
      </c>
    </row>
    <row r="287" spans="1:11" ht="64.5" customHeight="1" x14ac:dyDescent="0.2">
      <c r="A287" s="6" t="s">
        <v>44</v>
      </c>
      <c r="B287" s="5" t="s">
        <v>129</v>
      </c>
      <c r="C287" s="5" t="s">
        <v>17</v>
      </c>
      <c r="D287" s="5" t="s">
        <v>65</v>
      </c>
      <c r="E287" s="5" t="s">
        <v>131</v>
      </c>
      <c r="F287" s="5" t="s">
        <v>299</v>
      </c>
      <c r="G287" s="5" t="s">
        <v>45</v>
      </c>
      <c r="H287" s="11">
        <v>718400</v>
      </c>
      <c r="I287" s="11">
        <v>718400</v>
      </c>
      <c r="J287" s="11">
        <v>343800</v>
      </c>
      <c r="K287" s="11">
        <f t="shared" si="53"/>
        <v>47.856347438752785</v>
      </c>
    </row>
    <row r="288" spans="1:11" ht="76.5" customHeight="1" x14ac:dyDescent="0.2">
      <c r="A288" s="6" t="s">
        <v>133</v>
      </c>
      <c r="B288" s="5" t="s">
        <v>129</v>
      </c>
      <c r="C288" s="5" t="s">
        <v>17</v>
      </c>
      <c r="D288" s="5" t="s">
        <v>65</v>
      </c>
      <c r="E288" s="5" t="s">
        <v>131</v>
      </c>
      <c r="F288" s="5" t="s">
        <v>134</v>
      </c>
      <c r="G288" s="16" t="s">
        <v>0</v>
      </c>
      <c r="H288" s="11">
        <f t="shared" ref="H288:I288" si="61">H289</f>
        <v>21311391</v>
      </c>
      <c r="I288" s="11">
        <f t="shared" si="61"/>
        <v>21311391</v>
      </c>
      <c r="J288" s="11">
        <f>J289</f>
        <v>10883628.060000001</v>
      </c>
      <c r="K288" s="11">
        <f t="shared" si="53"/>
        <v>51.06953394079251</v>
      </c>
    </row>
    <row r="289" spans="1:11" ht="39" customHeight="1" x14ac:dyDescent="0.2">
      <c r="A289" s="6" t="s">
        <v>42</v>
      </c>
      <c r="B289" s="5" t="s">
        <v>129</v>
      </c>
      <c r="C289" s="5" t="s">
        <v>17</v>
      </c>
      <c r="D289" s="5" t="s">
        <v>65</v>
      </c>
      <c r="E289" s="5" t="s">
        <v>131</v>
      </c>
      <c r="F289" s="5" t="s">
        <v>134</v>
      </c>
      <c r="G289" s="5" t="s">
        <v>43</v>
      </c>
      <c r="H289" s="11">
        <f t="shared" ref="H289:I289" si="62">H290+H291</f>
        <v>21311391</v>
      </c>
      <c r="I289" s="11">
        <f t="shared" si="62"/>
        <v>21311391</v>
      </c>
      <c r="J289" s="11">
        <f>J290+J291</f>
        <v>10883628.060000001</v>
      </c>
      <c r="K289" s="11">
        <f t="shared" si="53"/>
        <v>51.06953394079251</v>
      </c>
    </row>
    <row r="290" spans="1:11" ht="32.25" customHeight="1" x14ac:dyDescent="0.2">
      <c r="A290" s="6" t="s">
        <v>44</v>
      </c>
      <c r="B290" s="5" t="s">
        <v>129</v>
      </c>
      <c r="C290" s="5" t="s">
        <v>17</v>
      </c>
      <c r="D290" s="5" t="s">
        <v>65</v>
      </c>
      <c r="E290" s="5" t="s">
        <v>131</v>
      </c>
      <c r="F290" s="5" t="s">
        <v>134</v>
      </c>
      <c r="G290" s="5" t="s">
        <v>45</v>
      </c>
      <c r="H290" s="11">
        <v>19179481</v>
      </c>
      <c r="I290" s="11">
        <v>19179481</v>
      </c>
      <c r="J290" s="11">
        <v>9907751.0500000007</v>
      </c>
      <c r="K290" s="11">
        <f t="shared" si="53"/>
        <v>51.658076931278799</v>
      </c>
    </row>
    <row r="291" spans="1:11" ht="74.25" customHeight="1" x14ac:dyDescent="0.2">
      <c r="A291" s="6" t="s">
        <v>59</v>
      </c>
      <c r="B291" s="5" t="s">
        <v>129</v>
      </c>
      <c r="C291" s="5" t="s">
        <v>17</v>
      </c>
      <c r="D291" s="5" t="s">
        <v>65</v>
      </c>
      <c r="E291" s="5" t="s">
        <v>131</v>
      </c>
      <c r="F291" s="5" t="s">
        <v>134</v>
      </c>
      <c r="G291" s="5" t="s">
        <v>60</v>
      </c>
      <c r="H291" s="11">
        <v>2131910</v>
      </c>
      <c r="I291" s="11">
        <v>2131910</v>
      </c>
      <c r="J291" s="11">
        <v>975877.01</v>
      </c>
      <c r="K291" s="3">
        <f t="shared" si="53"/>
        <v>45.774775201579807</v>
      </c>
    </row>
    <row r="292" spans="1:11" ht="64.5" customHeight="1" x14ac:dyDescent="0.2">
      <c r="A292" s="23" t="s">
        <v>300</v>
      </c>
      <c r="B292" s="1" t="s">
        <v>129</v>
      </c>
      <c r="C292" s="1" t="s">
        <v>17</v>
      </c>
      <c r="D292" s="1" t="s">
        <v>65</v>
      </c>
      <c r="E292" s="1" t="s">
        <v>131</v>
      </c>
      <c r="F292" s="1" t="s">
        <v>301</v>
      </c>
      <c r="G292" s="24" t="s">
        <v>0</v>
      </c>
      <c r="H292" s="3">
        <v>201600</v>
      </c>
      <c r="I292" s="3">
        <v>201600</v>
      </c>
      <c r="J292" s="3">
        <f>J293</f>
        <v>56677.32</v>
      </c>
      <c r="K292" s="3">
        <f t="shared" si="53"/>
        <v>28.11375</v>
      </c>
    </row>
    <row r="293" spans="1:11" ht="70.5" customHeight="1" x14ac:dyDescent="0.2">
      <c r="A293" s="23" t="s">
        <v>42</v>
      </c>
      <c r="B293" s="1" t="s">
        <v>129</v>
      </c>
      <c r="C293" s="1" t="s">
        <v>17</v>
      </c>
      <c r="D293" s="1" t="s">
        <v>65</v>
      </c>
      <c r="E293" s="1" t="s">
        <v>131</v>
      </c>
      <c r="F293" s="1" t="s">
        <v>301</v>
      </c>
      <c r="G293" s="1" t="s">
        <v>43</v>
      </c>
      <c r="H293" s="3">
        <v>201600</v>
      </c>
      <c r="I293" s="3">
        <v>201600</v>
      </c>
      <c r="J293" s="3">
        <f>J294+J295</f>
        <v>56677.32</v>
      </c>
      <c r="K293" s="3">
        <f t="shared" si="53"/>
        <v>28.11375</v>
      </c>
    </row>
    <row r="294" spans="1:11" ht="107.25" customHeight="1" x14ac:dyDescent="0.2">
      <c r="A294" s="23" t="s">
        <v>44</v>
      </c>
      <c r="B294" s="1" t="s">
        <v>129</v>
      </c>
      <c r="C294" s="1" t="s">
        <v>17</v>
      </c>
      <c r="D294" s="1" t="s">
        <v>65</v>
      </c>
      <c r="E294" s="1" t="s">
        <v>131</v>
      </c>
      <c r="F294" s="1" t="s">
        <v>301</v>
      </c>
      <c r="G294" s="1" t="s">
        <v>45</v>
      </c>
      <c r="H294" s="3">
        <v>184800</v>
      </c>
      <c r="I294" s="3">
        <v>184800</v>
      </c>
      <c r="J294" s="3">
        <v>49145.04</v>
      </c>
      <c r="K294" s="3">
        <f t="shared" si="53"/>
        <v>26.593636363636364</v>
      </c>
    </row>
    <row r="295" spans="1:11" ht="81.75" customHeight="1" x14ac:dyDescent="0.2">
      <c r="A295" s="23" t="s">
        <v>59</v>
      </c>
      <c r="B295" s="1" t="s">
        <v>129</v>
      </c>
      <c r="C295" s="1" t="s">
        <v>17</v>
      </c>
      <c r="D295" s="1" t="s">
        <v>65</v>
      </c>
      <c r="E295" s="1" t="s">
        <v>131</v>
      </c>
      <c r="F295" s="1" t="s">
        <v>301</v>
      </c>
      <c r="G295" s="1" t="s">
        <v>60</v>
      </c>
      <c r="H295" s="3">
        <v>16800</v>
      </c>
      <c r="I295" s="3">
        <v>16800</v>
      </c>
      <c r="J295" s="3">
        <v>7532.28</v>
      </c>
      <c r="K295" s="3">
        <f t="shared" si="53"/>
        <v>44.834999999999994</v>
      </c>
    </row>
    <row r="296" spans="1:11" ht="81" customHeight="1" x14ac:dyDescent="0.2">
      <c r="A296" s="7" t="s">
        <v>137</v>
      </c>
      <c r="B296" s="8" t="s">
        <v>129</v>
      </c>
      <c r="C296" s="8" t="s">
        <v>17</v>
      </c>
      <c r="D296" s="8" t="s">
        <v>174</v>
      </c>
      <c r="E296" s="4" t="s">
        <v>0</v>
      </c>
      <c r="F296" s="4" t="s">
        <v>0</v>
      </c>
      <c r="G296" s="4" t="s">
        <v>0</v>
      </c>
      <c r="H296" s="9">
        <f t="shared" ref="H296:I296" si="63">H297</f>
        <v>401932357.27999997</v>
      </c>
      <c r="I296" s="9">
        <f t="shared" si="63"/>
        <v>404783737.27999997</v>
      </c>
      <c r="J296" s="9">
        <f>J297</f>
        <v>213089790.05999997</v>
      </c>
      <c r="K296" s="9">
        <f t="shared" si="53"/>
        <v>52.642873325861892</v>
      </c>
    </row>
    <row r="297" spans="1:11" ht="64.5" customHeight="1" x14ac:dyDescent="0.2">
      <c r="A297" s="7" t="s">
        <v>130</v>
      </c>
      <c r="B297" s="8" t="s">
        <v>129</v>
      </c>
      <c r="C297" s="8" t="s">
        <v>17</v>
      </c>
      <c r="D297" s="8" t="s">
        <v>174</v>
      </c>
      <c r="E297" s="8" t="s">
        <v>131</v>
      </c>
      <c r="F297" s="10" t="s">
        <v>0</v>
      </c>
      <c r="G297" s="10" t="s">
        <v>0</v>
      </c>
      <c r="H297" s="9">
        <f t="shared" ref="H297:I297" si="64">H298+H302+H305+H309+H313+H317+H324+H327+H331+H335+H321+H338+H388</f>
        <v>401932357.27999997</v>
      </c>
      <c r="I297" s="9">
        <f t="shared" si="64"/>
        <v>404783737.27999997</v>
      </c>
      <c r="J297" s="9">
        <f>J298+J302+J305+J309+J313+J317+J324+J327+J331+J335+J321+J338+J388</f>
        <v>213089790.05999997</v>
      </c>
      <c r="K297" s="9">
        <f t="shared" si="53"/>
        <v>52.642873325861892</v>
      </c>
    </row>
    <row r="298" spans="1:11" ht="32.25" customHeight="1" x14ac:dyDescent="0.2">
      <c r="A298" s="6" t="s">
        <v>132</v>
      </c>
      <c r="B298" s="5" t="s">
        <v>129</v>
      </c>
      <c r="C298" s="5" t="s">
        <v>17</v>
      </c>
      <c r="D298" s="5" t="s">
        <v>174</v>
      </c>
      <c r="E298" s="5" t="s">
        <v>131</v>
      </c>
      <c r="F298" s="5" t="s">
        <v>135</v>
      </c>
      <c r="G298" s="16" t="s">
        <v>0</v>
      </c>
      <c r="H298" s="11">
        <v>238179213</v>
      </c>
      <c r="I298" s="11">
        <v>238179213</v>
      </c>
      <c r="J298" s="11">
        <f>J299</f>
        <v>142036370.59999999</v>
      </c>
      <c r="K298" s="3">
        <f t="shared" si="53"/>
        <v>59.634242976527084</v>
      </c>
    </row>
    <row r="299" spans="1:11" ht="83.25" customHeight="1" x14ac:dyDescent="0.2">
      <c r="A299" s="6" t="s">
        <v>42</v>
      </c>
      <c r="B299" s="5" t="s">
        <v>129</v>
      </c>
      <c r="C299" s="5" t="s">
        <v>17</v>
      </c>
      <c r="D299" s="5" t="s">
        <v>174</v>
      </c>
      <c r="E299" s="5" t="s">
        <v>131</v>
      </c>
      <c r="F299" s="5" t="s">
        <v>135</v>
      </c>
      <c r="G299" s="5" t="s">
        <v>43</v>
      </c>
      <c r="H299" s="11">
        <v>238179213</v>
      </c>
      <c r="I299" s="11">
        <v>238179213</v>
      </c>
      <c r="J299" s="11">
        <f>J300+J301</f>
        <v>142036370.59999999</v>
      </c>
      <c r="K299" s="3">
        <f t="shared" si="53"/>
        <v>59.634242976527084</v>
      </c>
    </row>
    <row r="300" spans="1:11" ht="75" customHeight="1" x14ac:dyDescent="0.2">
      <c r="A300" s="6" t="s">
        <v>44</v>
      </c>
      <c r="B300" s="5" t="s">
        <v>129</v>
      </c>
      <c r="C300" s="5" t="s">
        <v>17</v>
      </c>
      <c r="D300" s="5" t="s">
        <v>174</v>
      </c>
      <c r="E300" s="5" t="s">
        <v>131</v>
      </c>
      <c r="F300" s="5" t="s">
        <v>135</v>
      </c>
      <c r="G300" s="5" t="s">
        <v>45</v>
      </c>
      <c r="H300" s="11">
        <v>212815065</v>
      </c>
      <c r="I300" s="11">
        <v>212815065</v>
      </c>
      <c r="J300" s="11">
        <v>128431241.91</v>
      </c>
      <c r="K300" s="3">
        <f t="shared" si="53"/>
        <v>60.34875487315712</v>
      </c>
    </row>
    <row r="301" spans="1:11" ht="64.5" customHeight="1" x14ac:dyDescent="0.2">
      <c r="A301" s="6" t="s">
        <v>59</v>
      </c>
      <c r="B301" s="5" t="s">
        <v>129</v>
      </c>
      <c r="C301" s="5" t="s">
        <v>17</v>
      </c>
      <c r="D301" s="5" t="s">
        <v>174</v>
      </c>
      <c r="E301" s="5" t="s">
        <v>131</v>
      </c>
      <c r="F301" s="5" t="s">
        <v>135</v>
      </c>
      <c r="G301" s="5" t="s">
        <v>60</v>
      </c>
      <c r="H301" s="11">
        <v>25364148</v>
      </c>
      <c r="I301" s="11">
        <v>25364148</v>
      </c>
      <c r="J301" s="11">
        <v>13605128.689999999</v>
      </c>
      <c r="K301" s="3">
        <f t="shared" si="53"/>
        <v>53.639210313707366</v>
      </c>
    </row>
    <row r="302" spans="1:11" ht="39" customHeight="1" x14ac:dyDescent="0.2">
      <c r="A302" s="6" t="s">
        <v>298</v>
      </c>
      <c r="B302" s="5" t="s">
        <v>129</v>
      </c>
      <c r="C302" s="5" t="s">
        <v>17</v>
      </c>
      <c r="D302" s="5" t="s">
        <v>174</v>
      </c>
      <c r="E302" s="5" t="s">
        <v>131</v>
      </c>
      <c r="F302" s="5" t="s">
        <v>299</v>
      </c>
      <c r="G302" s="16" t="s">
        <v>0</v>
      </c>
      <c r="H302" s="11">
        <v>4362400</v>
      </c>
      <c r="I302" s="11">
        <v>4362400</v>
      </c>
      <c r="J302" s="11">
        <f>J303</f>
        <v>2101500</v>
      </c>
      <c r="K302" s="3">
        <f t="shared" si="53"/>
        <v>48.173024023473317</v>
      </c>
    </row>
    <row r="303" spans="1:11" ht="74.25" customHeight="1" x14ac:dyDescent="0.2">
      <c r="A303" s="6" t="s">
        <v>42</v>
      </c>
      <c r="B303" s="5" t="s">
        <v>129</v>
      </c>
      <c r="C303" s="5" t="s">
        <v>17</v>
      </c>
      <c r="D303" s="5" t="s">
        <v>174</v>
      </c>
      <c r="E303" s="5" t="s">
        <v>131</v>
      </c>
      <c r="F303" s="5" t="s">
        <v>299</v>
      </c>
      <c r="G303" s="5" t="s">
        <v>43</v>
      </c>
      <c r="H303" s="11">
        <v>4362400</v>
      </c>
      <c r="I303" s="11">
        <v>4362400</v>
      </c>
      <c r="J303" s="11">
        <f>J304</f>
        <v>2101500</v>
      </c>
      <c r="K303" s="3">
        <f t="shared" si="53"/>
        <v>48.173024023473317</v>
      </c>
    </row>
    <row r="304" spans="1:11" ht="64.5" customHeight="1" x14ac:dyDescent="0.2">
      <c r="A304" s="6" t="s">
        <v>44</v>
      </c>
      <c r="B304" s="5" t="s">
        <v>129</v>
      </c>
      <c r="C304" s="5" t="s">
        <v>17</v>
      </c>
      <c r="D304" s="5" t="s">
        <v>174</v>
      </c>
      <c r="E304" s="5" t="s">
        <v>131</v>
      </c>
      <c r="F304" s="5" t="s">
        <v>299</v>
      </c>
      <c r="G304" s="5" t="s">
        <v>45</v>
      </c>
      <c r="H304" s="11">
        <v>4362400</v>
      </c>
      <c r="I304" s="11">
        <v>4362400</v>
      </c>
      <c r="J304" s="11">
        <v>2101500</v>
      </c>
      <c r="K304" s="3">
        <f t="shared" si="53"/>
        <v>48.173024023473317</v>
      </c>
    </row>
    <row r="305" spans="1:11" ht="82.5" customHeight="1" x14ac:dyDescent="0.2">
      <c r="A305" s="6" t="s">
        <v>136</v>
      </c>
      <c r="B305" s="5" t="s">
        <v>129</v>
      </c>
      <c r="C305" s="5" t="s">
        <v>17</v>
      </c>
      <c r="D305" s="5" t="s">
        <v>174</v>
      </c>
      <c r="E305" s="5" t="s">
        <v>131</v>
      </c>
      <c r="F305" s="5" t="s">
        <v>302</v>
      </c>
      <c r="G305" s="16" t="s">
        <v>0</v>
      </c>
      <c r="H305" s="11">
        <f t="shared" ref="H305:I305" si="65">H306</f>
        <v>18201960</v>
      </c>
      <c r="I305" s="11">
        <f t="shared" si="65"/>
        <v>21053340</v>
      </c>
      <c r="J305" s="11">
        <f>J306</f>
        <v>18201960</v>
      </c>
      <c r="K305" s="3">
        <f t="shared" si="53"/>
        <v>86.456400742115022</v>
      </c>
    </row>
    <row r="306" spans="1:11" ht="127.5" customHeight="1" x14ac:dyDescent="0.2">
      <c r="A306" s="6" t="s">
        <v>42</v>
      </c>
      <c r="B306" s="5" t="s">
        <v>129</v>
      </c>
      <c r="C306" s="5" t="s">
        <v>17</v>
      </c>
      <c r="D306" s="5" t="s">
        <v>174</v>
      </c>
      <c r="E306" s="5" t="s">
        <v>131</v>
      </c>
      <c r="F306" s="5" t="s">
        <v>302</v>
      </c>
      <c r="G306" s="5" t="s">
        <v>43</v>
      </c>
      <c r="H306" s="11">
        <f t="shared" ref="H306:I306" si="66">H307+H308</f>
        <v>18201960</v>
      </c>
      <c r="I306" s="11">
        <f t="shared" si="66"/>
        <v>21053340</v>
      </c>
      <c r="J306" s="11">
        <f>J307+J308</f>
        <v>18201960</v>
      </c>
      <c r="K306" s="11">
        <f t="shared" ref="K306:K389" si="67">J306/I306*100</f>
        <v>86.456400742115022</v>
      </c>
    </row>
    <row r="307" spans="1:11" ht="64.5" customHeight="1" x14ac:dyDescent="0.2">
      <c r="A307" s="6" t="s">
        <v>44</v>
      </c>
      <c r="B307" s="5" t="s">
        <v>129</v>
      </c>
      <c r="C307" s="5" t="s">
        <v>17</v>
      </c>
      <c r="D307" s="5" t="s">
        <v>174</v>
      </c>
      <c r="E307" s="5" t="s">
        <v>131</v>
      </c>
      <c r="F307" s="5" t="s">
        <v>302</v>
      </c>
      <c r="G307" s="5" t="s">
        <v>45</v>
      </c>
      <c r="H307" s="11">
        <v>16561440</v>
      </c>
      <c r="I307" s="11">
        <v>19126380</v>
      </c>
      <c r="J307" s="11">
        <v>16360333.48</v>
      </c>
      <c r="K307" s="3">
        <f t="shared" si="67"/>
        <v>85.538055188697498</v>
      </c>
    </row>
    <row r="308" spans="1:11" ht="90.75" customHeight="1" x14ac:dyDescent="0.2">
      <c r="A308" s="6" t="s">
        <v>59</v>
      </c>
      <c r="B308" s="5" t="s">
        <v>129</v>
      </c>
      <c r="C308" s="5" t="s">
        <v>17</v>
      </c>
      <c r="D308" s="5" t="s">
        <v>174</v>
      </c>
      <c r="E308" s="5" t="s">
        <v>131</v>
      </c>
      <c r="F308" s="5" t="s">
        <v>302</v>
      </c>
      <c r="G308" s="5" t="s">
        <v>60</v>
      </c>
      <c r="H308" s="11">
        <v>1640520</v>
      </c>
      <c r="I308" s="11">
        <v>1926960</v>
      </c>
      <c r="J308" s="11">
        <v>1841626.52</v>
      </c>
      <c r="K308" s="3">
        <f t="shared" si="67"/>
        <v>95.571600863536347</v>
      </c>
    </row>
    <row r="309" spans="1:11" ht="79.5" customHeight="1" x14ac:dyDescent="0.2">
      <c r="A309" s="6" t="s">
        <v>137</v>
      </c>
      <c r="B309" s="5" t="s">
        <v>129</v>
      </c>
      <c r="C309" s="5" t="s">
        <v>17</v>
      </c>
      <c r="D309" s="5" t="s">
        <v>174</v>
      </c>
      <c r="E309" s="5" t="s">
        <v>131</v>
      </c>
      <c r="F309" s="5" t="s">
        <v>138</v>
      </c>
      <c r="G309" s="16" t="s">
        <v>0</v>
      </c>
      <c r="H309" s="11">
        <f t="shared" ref="H309:I309" si="68">H310</f>
        <v>34454836.960000001</v>
      </c>
      <c r="I309" s="11">
        <f t="shared" si="68"/>
        <v>34454836.960000001</v>
      </c>
      <c r="J309" s="11">
        <f>J310</f>
        <v>17458363.32</v>
      </c>
      <c r="K309" s="3">
        <f t="shared" si="67"/>
        <v>50.670282782844431</v>
      </c>
    </row>
    <row r="310" spans="1:11" ht="48.95" customHeight="1" x14ac:dyDescent="0.2">
      <c r="A310" s="6" t="s">
        <v>42</v>
      </c>
      <c r="B310" s="5" t="s">
        <v>129</v>
      </c>
      <c r="C310" s="5" t="s">
        <v>17</v>
      </c>
      <c r="D310" s="5" t="s">
        <v>174</v>
      </c>
      <c r="E310" s="5" t="s">
        <v>131</v>
      </c>
      <c r="F310" s="5" t="s">
        <v>138</v>
      </c>
      <c r="G310" s="5" t="s">
        <v>43</v>
      </c>
      <c r="H310" s="11">
        <f t="shared" ref="H310:I310" si="69">H311+H312</f>
        <v>34454836.960000001</v>
      </c>
      <c r="I310" s="11">
        <f t="shared" si="69"/>
        <v>34454836.960000001</v>
      </c>
      <c r="J310" s="11">
        <f>J311+J312</f>
        <v>17458363.32</v>
      </c>
      <c r="K310" s="3">
        <f t="shared" si="67"/>
        <v>50.670282782844431</v>
      </c>
    </row>
    <row r="311" spans="1:11" ht="48.95" customHeight="1" x14ac:dyDescent="0.2">
      <c r="A311" s="6" t="s">
        <v>44</v>
      </c>
      <c r="B311" s="5" t="s">
        <v>129</v>
      </c>
      <c r="C311" s="5" t="s">
        <v>17</v>
      </c>
      <c r="D311" s="5" t="s">
        <v>174</v>
      </c>
      <c r="E311" s="5" t="s">
        <v>131</v>
      </c>
      <c r="F311" s="5" t="s">
        <v>138</v>
      </c>
      <c r="G311" s="5" t="s">
        <v>45</v>
      </c>
      <c r="H311" s="11">
        <v>31876173.960000001</v>
      </c>
      <c r="I311" s="11">
        <v>31876173.960000001</v>
      </c>
      <c r="J311" s="11">
        <v>16156113.539999999</v>
      </c>
      <c r="K311" s="3">
        <f t="shared" si="67"/>
        <v>50.683979703064708</v>
      </c>
    </row>
    <row r="312" spans="1:11" ht="93.75" customHeight="1" x14ac:dyDescent="0.2">
      <c r="A312" s="6" t="s">
        <v>59</v>
      </c>
      <c r="B312" s="5" t="s">
        <v>129</v>
      </c>
      <c r="C312" s="5" t="s">
        <v>17</v>
      </c>
      <c r="D312" s="5" t="s">
        <v>174</v>
      </c>
      <c r="E312" s="5" t="s">
        <v>131</v>
      </c>
      <c r="F312" s="5" t="s">
        <v>138</v>
      </c>
      <c r="G312" s="5" t="s">
        <v>60</v>
      </c>
      <c r="H312" s="11">
        <v>2578663</v>
      </c>
      <c r="I312" s="11">
        <v>2578663</v>
      </c>
      <c r="J312" s="11">
        <v>1302249.78</v>
      </c>
      <c r="K312" s="3">
        <f t="shared" si="67"/>
        <v>50.500968137364211</v>
      </c>
    </row>
    <row r="313" spans="1:11" ht="70.5" customHeight="1" x14ac:dyDescent="0.2">
      <c r="A313" s="23" t="s">
        <v>300</v>
      </c>
      <c r="B313" s="1" t="s">
        <v>129</v>
      </c>
      <c r="C313" s="1" t="s">
        <v>17</v>
      </c>
      <c r="D313" s="1" t="s">
        <v>174</v>
      </c>
      <c r="E313" s="1" t="s">
        <v>131</v>
      </c>
      <c r="F313" s="1" t="s">
        <v>301</v>
      </c>
      <c r="G313" s="24" t="s">
        <v>0</v>
      </c>
      <c r="H313" s="3">
        <f t="shared" ref="H313:I313" si="70">H314</f>
        <v>4412702</v>
      </c>
      <c r="I313" s="3">
        <f t="shared" si="70"/>
        <v>4412702</v>
      </c>
      <c r="J313" s="3">
        <f>J314</f>
        <v>1086085.4099999999</v>
      </c>
      <c r="K313" s="3">
        <f t="shared" si="67"/>
        <v>24.612706908374957</v>
      </c>
    </row>
    <row r="314" spans="1:11" ht="78.75" customHeight="1" x14ac:dyDescent="0.2">
      <c r="A314" s="23" t="s">
        <v>42</v>
      </c>
      <c r="B314" s="1" t="s">
        <v>129</v>
      </c>
      <c r="C314" s="1" t="s">
        <v>17</v>
      </c>
      <c r="D314" s="1" t="s">
        <v>174</v>
      </c>
      <c r="E314" s="1" t="s">
        <v>131</v>
      </c>
      <c r="F314" s="1" t="s">
        <v>301</v>
      </c>
      <c r="G314" s="1" t="s">
        <v>43</v>
      </c>
      <c r="H314" s="3">
        <f t="shared" ref="H314:I314" si="71">H315+H316</f>
        <v>4412702</v>
      </c>
      <c r="I314" s="3">
        <f t="shared" si="71"/>
        <v>4412702</v>
      </c>
      <c r="J314" s="3">
        <f>J315+J316</f>
        <v>1086085.4099999999</v>
      </c>
      <c r="K314" s="3">
        <f t="shared" si="67"/>
        <v>24.612706908374957</v>
      </c>
    </row>
    <row r="315" spans="1:11" ht="83.25" customHeight="1" x14ac:dyDescent="0.2">
      <c r="A315" s="23" t="s">
        <v>44</v>
      </c>
      <c r="B315" s="1" t="s">
        <v>129</v>
      </c>
      <c r="C315" s="1" t="s">
        <v>17</v>
      </c>
      <c r="D315" s="1" t="s">
        <v>174</v>
      </c>
      <c r="E315" s="1" t="s">
        <v>131</v>
      </c>
      <c r="F315" s="1" t="s">
        <v>301</v>
      </c>
      <c r="G315" s="1" t="s">
        <v>45</v>
      </c>
      <c r="H315" s="3">
        <v>3675685</v>
      </c>
      <c r="I315" s="3">
        <v>3675685</v>
      </c>
      <c r="J315" s="3">
        <v>898553.13</v>
      </c>
      <c r="K315" s="3">
        <f t="shared" si="67"/>
        <v>24.44586872923006</v>
      </c>
    </row>
    <row r="316" spans="1:11" ht="46.5" customHeight="1" x14ac:dyDescent="0.2">
      <c r="A316" s="23" t="s">
        <v>59</v>
      </c>
      <c r="B316" s="1" t="s">
        <v>129</v>
      </c>
      <c r="C316" s="1" t="s">
        <v>17</v>
      </c>
      <c r="D316" s="1" t="s">
        <v>174</v>
      </c>
      <c r="E316" s="1" t="s">
        <v>131</v>
      </c>
      <c r="F316" s="1" t="s">
        <v>301</v>
      </c>
      <c r="G316" s="1" t="s">
        <v>60</v>
      </c>
      <c r="H316" s="3">
        <v>737017</v>
      </c>
      <c r="I316" s="3">
        <v>737017</v>
      </c>
      <c r="J316" s="3">
        <v>187532.28</v>
      </c>
      <c r="K316" s="3">
        <f t="shared" si="67"/>
        <v>25.444769930680021</v>
      </c>
    </row>
    <row r="317" spans="1:11" ht="48.75" customHeight="1" x14ac:dyDescent="0.2">
      <c r="A317" s="6" t="s">
        <v>139</v>
      </c>
      <c r="B317" s="5" t="s">
        <v>129</v>
      </c>
      <c r="C317" s="5" t="s">
        <v>17</v>
      </c>
      <c r="D317" s="5" t="s">
        <v>174</v>
      </c>
      <c r="E317" s="5" t="s">
        <v>131</v>
      </c>
      <c r="F317" s="5" t="s">
        <v>140</v>
      </c>
      <c r="G317" s="16" t="s">
        <v>0</v>
      </c>
      <c r="H317" s="11">
        <v>3710000</v>
      </c>
      <c r="I317" s="11">
        <v>3710000</v>
      </c>
      <c r="J317" s="11">
        <f>J318</f>
        <v>1893536</v>
      </c>
      <c r="K317" s="3">
        <f t="shared" si="67"/>
        <v>51.038706199460918</v>
      </c>
    </row>
    <row r="318" spans="1:11" ht="67.5" customHeight="1" x14ac:dyDescent="0.2">
      <c r="A318" s="6" t="s">
        <v>42</v>
      </c>
      <c r="B318" s="5" t="s">
        <v>129</v>
      </c>
      <c r="C318" s="5" t="s">
        <v>17</v>
      </c>
      <c r="D318" s="5" t="s">
        <v>174</v>
      </c>
      <c r="E318" s="5" t="s">
        <v>131</v>
      </c>
      <c r="F318" s="5" t="s">
        <v>140</v>
      </c>
      <c r="G318" s="5" t="s">
        <v>43</v>
      </c>
      <c r="H318" s="11">
        <v>3710000</v>
      </c>
      <c r="I318" s="11">
        <v>3710000</v>
      </c>
      <c r="J318" s="11">
        <f>J319+J320</f>
        <v>1893536</v>
      </c>
      <c r="K318" s="3">
        <f t="shared" si="67"/>
        <v>51.038706199460918</v>
      </c>
    </row>
    <row r="319" spans="1:11" ht="54.75" customHeight="1" x14ac:dyDescent="0.2">
      <c r="A319" s="6" t="s">
        <v>44</v>
      </c>
      <c r="B319" s="5" t="s">
        <v>129</v>
      </c>
      <c r="C319" s="5" t="s">
        <v>17</v>
      </c>
      <c r="D319" s="5" t="s">
        <v>174</v>
      </c>
      <c r="E319" s="5" t="s">
        <v>131</v>
      </c>
      <c r="F319" s="5" t="s">
        <v>140</v>
      </c>
      <c r="G319" s="5" t="s">
        <v>45</v>
      </c>
      <c r="H319" s="11">
        <v>3200000</v>
      </c>
      <c r="I319" s="11">
        <v>3200000</v>
      </c>
      <c r="J319" s="11">
        <v>1636195</v>
      </c>
      <c r="K319" s="3">
        <f t="shared" si="67"/>
        <v>51.131093749999998</v>
      </c>
    </row>
    <row r="320" spans="1:11" ht="48.75" customHeight="1" x14ac:dyDescent="0.2">
      <c r="A320" s="6" t="s">
        <v>59</v>
      </c>
      <c r="B320" s="5" t="s">
        <v>129</v>
      </c>
      <c r="C320" s="5" t="s">
        <v>17</v>
      </c>
      <c r="D320" s="5" t="s">
        <v>174</v>
      </c>
      <c r="E320" s="5" t="s">
        <v>131</v>
      </c>
      <c r="F320" s="5" t="s">
        <v>140</v>
      </c>
      <c r="G320" s="5" t="s">
        <v>60</v>
      </c>
      <c r="H320" s="11">
        <v>510000</v>
      </c>
      <c r="I320" s="11">
        <v>510000</v>
      </c>
      <c r="J320" s="11">
        <v>257341</v>
      </c>
      <c r="K320" s="3">
        <f t="shared" si="67"/>
        <v>50.459019607843139</v>
      </c>
    </row>
    <row r="321" spans="1:11" ht="43.5" customHeight="1" x14ac:dyDescent="0.2">
      <c r="A321" s="17" t="s">
        <v>340</v>
      </c>
      <c r="B321" s="18" t="s">
        <v>129</v>
      </c>
      <c r="C321" s="18" t="s">
        <v>17</v>
      </c>
      <c r="D321" s="18" t="s">
        <v>174</v>
      </c>
      <c r="E321" s="18" t="s">
        <v>131</v>
      </c>
      <c r="F321" s="18" t="s">
        <v>341</v>
      </c>
      <c r="G321" s="19" t="s">
        <v>0</v>
      </c>
      <c r="H321" s="11">
        <f t="shared" ref="H321:I322" si="72">H322</f>
        <v>43246</v>
      </c>
      <c r="I321" s="11">
        <f t="shared" si="72"/>
        <v>43246</v>
      </c>
      <c r="J321" s="11">
        <f>J322</f>
        <v>0</v>
      </c>
      <c r="K321" s="3">
        <f t="shared" si="67"/>
        <v>0</v>
      </c>
    </row>
    <row r="322" spans="1:11" ht="27.75" customHeight="1" x14ac:dyDescent="0.2">
      <c r="A322" s="17" t="s">
        <v>42</v>
      </c>
      <c r="B322" s="18" t="s">
        <v>129</v>
      </c>
      <c r="C322" s="18" t="s">
        <v>17</v>
      </c>
      <c r="D322" s="18" t="s">
        <v>174</v>
      </c>
      <c r="E322" s="18" t="s">
        <v>131</v>
      </c>
      <c r="F322" s="18" t="s">
        <v>341</v>
      </c>
      <c r="G322" s="18" t="s">
        <v>43</v>
      </c>
      <c r="H322" s="11">
        <f t="shared" si="72"/>
        <v>43246</v>
      </c>
      <c r="I322" s="11">
        <f t="shared" si="72"/>
        <v>43246</v>
      </c>
      <c r="J322" s="11">
        <f>J323</f>
        <v>0</v>
      </c>
      <c r="K322" s="3">
        <f t="shared" si="67"/>
        <v>0</v>
      </c>
    </row>
    <row r="323" spans="1:11" ht="64.5" customHeight="1" x14ac:dyDescent="0.2">
      <c r="A323" s="17" t="s">
        <v>44</v>
      </c>
      <c r="B323" s="18" t="s">
        <v>129</v>
      </c>
      <c r="C323" s="18" t="s">
        <v>17</v>
      </c>
      <c r="D323" s="18" t="s">
        <v>174</v>
      </c>
      <c r="E323" s="18" t="s">
        <v>131</v>
      </c>
      <c r="F323" s="18" t="s">
        <v>341</v>
      </c>
      <c r="G323" s="18" t="s">
        <v>45</v>
      </c>
      <c r="H323" s="20">
        <v>43246</v>
      </c>
      <c r="I323" s="11">
        <v>43246</v>
      </c>
      <c r="J323" s="11">
        <v>0</v>
      </c>
      <c r="K323" s="3">
        <f t="shared" si="67"/>
        <v>0</v>
      </c>
    </row>
    <row r="324" spans="1:11" ht="48.95" customHeight="1" x14ac:dyDescent="0.2">
      <c r="A324" s="6" t="s">
        <v>141</v>
      </c>
      <c r="B324" s="5" t="s">
        <v>129</v>
      </c>
      <c r="C324" s="5" t="s">
        <v>17</v>
      </c>
      <c r="D324" s="5" t="s">
        <v>174</v>
      </c>
      <c r="E324" s="5" t="s">
        <v>131</v>
      </c>
      <c r="F324" s="5" t="s">
        <v>142</v>
      </c>
      <c r="G324" s="16" t="s">
        <v>0</v>
      </c>
      <c r="H324" s="11">
        <v>449190</v>
      </c>
      <c r="I324" s="11">
        <v>449190</v>
      </c>
      <c r="J324" s="11">
        <f>J325</f>
        <v>432400</v>
      </c>
      <c r="K324" s="3">
        <f t="shared" si="67"/>
        <v>96.262160778289811</v>
      </c>
    </row>
    <row r="325" spans="1:11" ht="64.5" customHeight="1" x14ac:dyDescent="0.2">
      <c r="A325" s="6" t="s">
        <v>42</v>
      </c>
      <c r="B325" s="5" t="s">
        <v>129</v>
      </c>
      <c r="C325" s="5" t="s">
        <v>17</v>
      </c>
      <c r="D325" s="5" t="s">
        <v>174</v>
      </c>
      <c r="E325" s="5" t="s">
        <v>131</v>
      </c>
      <c r="F325" s="5" t="s">
        <v>142</v>
      </c>
      <c r="G325" s="5" t="s">
        <v>43</v>
      </c>
      <c r="H325" s="11">
        <v>449190</v>
      </c>
      <c r="I325" s="11">
        <v>449190</v>
      </c>
      <c r="J325" s="11">
        <f>J326</f>
        <v>432400</v>
      </c>
      <c r="K325" s="3">
        <f t="shared" si="67"/>
        <v>96.262160778289811</v>
      </c>
    </row>
    <row r="326" spans="1:11" ht="27.75" customHeight="1" x14ac:dyDescent="0.2">
      <c r="A326" s="6" t="s">
        <v>44</v>
      </c>
      <c r="B326" s="5" t="s">
        <v>129</v>
      </c>
      <c r="C326" s="5" t="s">
        <v>17</v>
      </c>
      <c r="D326" s="5" t="s">
        <v>174</v>
      </c>
      <c r="E326" s="5" t="s">
        <v>131</v>
      </c>
      <c r="F326" s="5" t="s">
        <v>142</v>
      </c>
      <c r="G326" s="5" t="s">
        <v>45</v>
      </c>
      <c r="H326" s="11">
        <v>449190</v>
      </c>
      <c r="I326" s="11">
        <v>449190</v>
      </c>
      <c r="J326" s="11">
        <v>432400</v>
      </c>
      <c r="K326" s="3">
        <f t="shared" si="67"/>
        <v>96.262160778289811</v>
      </c>
    </row>
    <row r="327" spans="1:11" ht="31.5" customHeight="1" x14ac:dyDescent="0.2">
      <c r="A327" s="6" t="s">
        <v>143</v>
      </c>
      <c r="B327" s="5" t="s">
        <v>129</v>
      </c>
      <c r="C327" s="5" t="s">
        <v>17</v>
      </c>
      <c r="D327" s="5" t="s">
        <v>174</v>
      </c>
      <c r="E327" s="5" t="s">
        <v>131</v>
      </c>
      <c r="F327" s="5" t="s">
        <v>144</v>
      </c>
      <c r="G327" s="16" t="s">
        <v>0</v>
      </c>
      <c r="H327" s="11">
        <v>16146267.82</v>
      </c>
      <c r="I327" s="11">
        <v>16146267.82</v>
      </c>
      <c r="J327" s="11">
        <f>J328</f>
        <v>9211018.0300000012</v>
      </c>
      <c r="K327" s="3">
        <f t="shared" si="67"/>
        <v>57.047350710921144</v>
      </c>
    </row>
    <row r="328" spans="1:11" ht="64.5" customHeight="1" x14ac:dyDescent="0.2">
      <c r="A328" s="6" t="s">
        <v>42</v>
      </c>
      <c r="B328" s="5" t="s">
        <v>129</v>
      </c>
      <c r="C328" s="5" t="s">
        <v>17</v>
      </c>
      <c r="D328" s="5" t="s">
        <v>174</v>
      </c>
      <c r="E328" s="5" t="s">
        <v>131</v>
      </c>
      <c r="F328" s="5" t="s">
        <v>144</v>
      </c>
      <c r="G328" s="5" t="s">
        <v>43</v>
      </c>
      <c r="H328" s="11">
        <v>16146267.82</v>
      </c>
      <c r="I328" s="11">
        <v>16146267.82</v>
      </c>
      <c r="J328" s="11">
        <f>J329+J330</f>
        <v>9211018.0300000012</v>
      </c>
      <c r="K328" s="3">
        <f t="shared" si="67"/>
        <v>57.047350710921144</v>
      </c>
    </row>
    <row r="329" spans="1:11" ht="66.75" customHeight="1" x14ac:dyDescent="0.2">
      <c r="A329" s="6" t="s">
        <v>44</v>
      </c>
      <c r="B329" s="5" t="s">
        <v>129</v>
      </c>
      <c r="C329" s="5" t="s">
        <v>17</v>
      </c>
      <c r="D329" s="5" t="s">
        <v>174</v>
      </c>
      <c r="E329" s="5" t="s">
        <v>131</v>
      </c>
      <c r="F329" s="5" t="s">
        <v>144</v>
      </c>
      <c r="G329" s="5" t="s">
        <v>45</v>
      </c>
      <c r="H329" s="11">
        <v>13081213.390000001</v>
      </c>
      <c r="I329" s="11">
        <v>13081213.390000001</v>
      </c>
      <c r="J329" s="11">
        <v>7579240.0300000003</v>
      </c>
      <c r="K329" s="11">
        <f t="shared" si="67"/>
        <v>57.939885269312931</v>
      </c>
    </row>
    <row r="330" spans="1:11" ht="58.5" customHeight="1" x14ac:dyDescent="0.2">
      <c r="A330" s="6" t="s">
        <v>59</v>
      </c>
      <c r="B330" s="5" t="s">
        <v>129</v>
      </c>
      <c r="C330" s="5" t="s">
        <v>17</v>
      </c>
      <c r="D330" s="5" t="s">
        <v>174</v>
      </c>
      <c r="E330" s="5" t="s">
        <v>131</v>
      </c>
      <c r="F330" s="5" t="s">
        <v>144</v>
      </c>
      <c r="G330" s="5" t="s">
        <v>60</v>
      </c>
      <c r="H330" s="11">
        <v>3065054.43</v>
      </c>
      <c r="I330" s="11">
        <v>3065054.43</v>
      </c>
      <c r="J330" s="11">
        <v>1631778</v>
      </c>
      <c r="K330" s="11">
        <f t="shared" si="67"/>
        <v>53.238141027074683</v>
      </c>
    </row>
    <row r="331" spans="1:11" ht="76.5" customHeight="1" x14ac:dyDescent="0.2">
      <c r="A331" s="6" t="s">
        <v>145</v>
      </c>
      <c r="B331" s="5" t="s">
        <v>129</v>
      </c>
      <c r="C331" s="5">
        <v>0</v>
      </c>
      <c r="D331" s="5" t="s">
        <v>303</v>
      </c>
      <c r="E331" s="5" t="s">
        <v>131</v>
      </c>
      <c r="F331" s="5" t="s">
        <v>146</v>
      </c>
      <c r="G331" s="16" t="s">
        <v>0</v>
      </c>
      <c r="H331" s="11">
        <v>797516.5</v>
      </c>
      <c r="I331" s="11">
        <v>797516.5</v>
      </c>
      <c r="J331" s="11">
        <f>J332</f>
        <v>0</v>
      </c>
      <c r="K331" s="3">
        <f t="shared" si="67"/>
        <v>0</v>
      </c>
    </row>
    <row r="332" spans="1:11" ht="53.25" customHeight="1" x14ac:dyDescent="0.2">
      <c r="A332" s="6" t="s">
        <v>42</v>
      </c>
      <c r="B332" s="5" t="s">
        <v>129</v>
      </c>
      <c r="C332" s="5">
        <v>0</v>
      </c>
      <c r="D332" s="5" t="s">
        <v>303</v>
      </c>
      <c r="E332" s="5" t="s">
        <v>131</v>
      </c>
      <c r="F332" s="5" t="s">
        <v>146</v>
      </c>
      <c r="G332" s="5" t="s">
        <v>43</v>
      </c>
      <c r="H332" s="11">
        <v>797516.5</v>
      </c>
      <c r="I332" s="11">
        <v>797516.5</v>
      </c>
      <c r="J332" s="11">
        <f>J333+J334</f>
        <v>0</v>
      </c>
      <c r="K332" s="3">
        <f t="shared" si="67"/>
        <v>0</v>
      </c>
    </row>
    <row r="333" spans="1:11" ht="82.5" customHeight="1" x14ac:dyDescent="0.2">
      <c r="A333" s="6" t="s">
        <v>44</v>
      </c>
      <c r="B333" s="5" t="s">
        <v>129</v>
      </c>
      <c r="C333" s="5">
        <v>0</v>
      </c>
      <c r="D333" s="5" t="s">
        <v>303</v>
      </c>
      <c r="E333" s="5" t="s">
        <v>131</v>
      </c>
      <c r="F333" s="5" t="s">
        <v>146</v>
      </c>
      <c r="G333" s="5" t="s">
        <v>45</v>
      </c>
      <c r="H333" s="11">
        <v>717764.85</v>
      </c>
      <c r="I333" s="11">
        <v>717764.85</v>
      </c>
      <c r="J333" s="11">
        <v>0</v>
      </c>
      <c r="K333" s="3">
        <f t="shared" si="67"/>
        <v>0</v>
      </c>
    </row>
    <row r="334" spans="1:11" ht="82.5" customHeight="1" x14ac:dyDescent="0.2">
      <c r="A334" s="6" t="s">
        <v>59</v>
      </c>
      <c r="B334" s="5" t="s">
        <v>129</v>
      </c>
      <c r="C334" s="5">
        <v>0</v>
      </c>
      <c r="D334" s="5" t="s">
        <v>303</v>
      </c>
      <c r="E334" s="5" t="s">
        <v>131</v>
      </c>
      <c r="F334" s="5" t="s">
        <v>146</v>
      </c>
      <c r="G334" s="5" t="s">
        <v>60</v>
      </c>
      <c r="H334" s="11">
        <v>79751.649999999994</v>
      </c>
      <c r="I334" s="11">
        <v>79751.649999999994</v>
      </c>
      <c r="J334" s="11">
        <v>0</v>
      </c>
      <c r="K334" s="3">
        <f t="shared" si="67"/>
        <v>0</v>
      </c>
    </row>
    <row r="335" spans="1:11" ht="92.25" customHeight="1" x14ac:dyDescent="0.2">
      <c r="A335" s="6" t="s">
        <v>147</v>
      </c>
      <c r="B335" s="5" t="s">
        <v>129</v>
      </c>
      <c r="C335" s="5">
        <v>0</v>
      </c>
      <c r="D335" s="5" t="s">
        <v>304</v>
      </c>
      <c r="E335" s="5" t="s">
        <v>131</v>
      </c>
      <c r="F335" s="5" t="s">
        <v>148</v>
      </c>
      <c r="G335" s="16" t="s">
        <v>0</v>
      </c>
      <c r="H335" s="11">
        <v>1431845</v>
      </c>
      <c r="I335" s="11">
        <v>1431845</v>
      </c>
      <c r="J335" s="11">
        <f>J336</f>
        <v>0</v>
      </c>
      <c r="K335" s="3">
        <f t="shared" si="67"/>
        <v>0</v>
      </c>
    </row>
    <row r="336" spans="1:11" ht="64.5" customHeight="1" x14ac:dyDescent="0.2">
      <c r="A336" s="6" t="s">
        <v>42</v>
      </c>
      <c r="B336" s="5" t="s">
        <v>129</v>
      </c>
      <c r="C336" s="5">
        <v>0</v>
      </c>
      <c r="D336" s="5" t="s">
        <v>304</v>
      </c>
      <c r="E336" s="5" t="s">
        <v>131</v>
      </c>
      <c r="F336" s="5" t="s">
        <v>148</v>
      </c>
      <c r="G336" s="5" t="s">
        <v>43</v>
      </c>
      <c r="H336" s="11">
        <v>1431845</v>
      </c>
      <c r="I336" s="11">
        <v>1431845</v>
      </c>
      <c r="J336" s="11">
        <v>0</v>
      </c>
      <c r="K336" s="3">
        <f t="shared" si="67"/>
        <v>0</v>
      </c>
    </row>
    <row r="337" spans="1:11" ht="51.75" customHeight="1" x14ac:dyDescent="0.2">
      <c r="A337" s="6" t="s">
        <v>44</v>
      </c>
      <c r="B337" s="5" t="s">
        <v>129</v>
      </c>
      <c r="C337" s="5">
        <v>0</v>
      </c>
      <c r="D337" s="5" t="s">
        <v>304</v>
      </c>
      <c r="E337" s="5" t="s">
        <v>131</v>
      </c>
      <c r="F337" s="5" t="s">
        <v>148</v>
      </c>
      <c r="G337" s="5" t="s">
        <v>45</v>
      </c>
      <c r="H337" s="11">
        <v>1431845</v>
      </c>
      <c r="I337" s="11">
        <v>1431845</v>
      </c>
      <c r="J337" s="11">
        <v>0</v>
      </c>
      <c r="K337" s="11">
        <f t="shared" si="67"/>
        <v>0</v>
      </c>
    </row>
    <row r="338" spans="1:11" ht="32.25" customHeight="1" x14ac:dyDescent="0.2">
      <c r="A338" s="17" t="s">
        <v>342</v>
      </c>
      <c r="B338" s="18" t="s">
        <v>129</v>
      </c>
      <c r="C338" s="18" t="s">
        <v>17</v>
      </c>
      <c r="D338" s="18" t="s">
        <v>174</v>
      </c>
      <c r="E338" s="18" t="s">
        <v>131</v>
      </c>
      <c r="F338" s="18" t="s">
        <v>343</v>
      </c>
      <c r="G338" s="19" t="s">
        <v>0</v>
      </c>
      <c r="H338" s="11">
        <f t="shared" ref="H338:I339" si="73">H339</f>
        <v>79683180</v>
      </c>
      <c r="I338" s="11">
        <f t="shared" si="73"/>
        <v>79683180</v>
      </c>
      <c r="J338" s="11">
        <f>J339</f>
        <v>20618556.699999999</v>
      </c>
      <c r="K338" s="11">
        <f t="shared" si="67"/>
        <v>25.875669997106037</v>
      </c>
    </row>
    <row r="339" spans="1:11" ht="64.5" customHeight="1" x14ac:dyDescent="0.2">
      <c r="A339" s="17" t="s">
        <v>42</v>
      </c>
      <c r="B339" s="18" t="s">
        <v>129</v>
      </c>
      <c r="C339" s="18" t="s">
        <v>17</v>
      </c>
      <c r="D339" s="18" t="s">
        <v>174</v>
      </c>
      <c r="E339" s="18" t="s">
        <v>131</v>
      </c>
      <c r="F339" s="18" t="s">
        <v>343</v>
      </c>
      <c r="G339" s="18" t="s">
        <v>43</v>
      </c>
      <c r="H339" s="11">
        <f t="shared" si="73"/>
        <v>79683180</v>
      </c>
      <c r="I339" s="11">
        <f t="shared" si="73"/>
        <v>79683180</v>
      </c>
      <c r="J339" s="11">
        <f>J340</f>
        <v>20618556.699999999</v>
      </c>
      <c r="K339" s="11">
        <f t="shared" si="67"/>
        <v>25.875669997106037</v>
      </c>
    </row>
    <row r="340" spans="1:11" ht="59.25" customHeight="1" x14ac:dyDescent="0.2">
      <c r="A340" s="17" t="s">
        <v>44</v>
      </c>
      <c r="B340" s="18" t="s">
        <v>129</v>
      </c>
      <c r="C340" s="18" t="s">
        <v>17</v>
      </c>
      <c r="D340" s="18" t="s">
        <v>174</v>
      </c>
      <c r="E340" s="18" t="s">
        <v>131</v>
      </c>
      <c r="F340" s="18" t="s">
        <v>343</v>
      </c>
      <c r="G340" s="18" t="s">
        <v>45</v>
      </c>
      <c r="H340" s="20">
        <v>79683180</v>
      </c>
      <c r="I340" s="11">
        <v>79683180</v>
      </c>
      <c r="J340" s="11">
        <v>20618556.699999999</v>
      </c>
      <c r="K340" s="11">
        <f t="shared" si="67"/>
        <v>25.875669997106037</v>
      </c>
    </row>
    <row r="341" spans="1:11" ht="79.5" customHeight="1" x14ac:dyDescent="0.2">
      <c r="A341" s="7" t="s">
        <v>149</v>
      </c>
      <c r="B341" s="8" t="s">
        <v>129</v>
      </c>
      <c r="C341" s="8" t="s">
        <v>17</v>
      </c>
      <c r="D341" s="8" t="s">
        <v>129</v>
      </c>
      <c r="E341" s="4" t="s">
        <v>0</v>
      </c>
      <c r="F341" s="4" t="s">
        <v>0</v>
      </c>
      <c r="G341" s="4" t="s">
        <v>0</v>
      </c>
      <c r="H341" s="9">
        <f t="shared" ref="H341:I341" si="74">H342</f>
        <v>87021310.379999995</v>
      </c>
      <c r="I341" s="9">
        <f t="shared" si="74"/>
        <v>107748871.67999999</v>
      </c>
      <c r="J341" s="9">
        <f>J342</f>
        <v>11930801.949999999</v>
      </c>
      <c r="K341" s="9">
        <f t="shared" si="67"/>
        <v>11.07278597351155</v>
      </c>
    </row>
    <row r="342" spans="1:11" ht="39" customHeight="1" x14ac:dyDescent="0.2">
      <c r="A342" s="7" t="s">
        <v>130</v>
      </c>
      <c r="B342" s="8" t="s">
        <v>129</v>
      </c>
      <c r="C342" s="8" t="s">
        <v>17</v>
      </c>
      <c r="D342" s="8" t="s">
        <v>129</v>
      </c>
      <c r="E342" s="8" t="s">
        <v>131</v>
      </c>
      <c r="F342" s="10" t="s">
        <v>0</v>
      </c>
      <c r="G342" s="10" t="s">
        <v>0</v>
      </c>
      <c r="H342" s="9">
        <f t="shared" ref="H342:I342" si="75">H346+H349+H352+H343+H355</f>
        <v>87021310.379999995</v>
      </c>
      <c r="I342" s="9">
        <f t="shared" si="75"/>
        <v>107748871.67999999</v>
      </c>
      <c r="J342" s="9">
        <f>J346+J349+J352+J343+J355</f>
        <v>11930801.949999999</v>
      </c>
      <c r="K342" s="9">
        <f t="shared" si="67"/>
        <v>11.07278597351155</v>
      </c>
    </row>
    <row r="343" spans="1:11" ht="55.5" customHeight="1" x14ac:dyDescent="0.2">
      <c r="A343" s="17" t="s">
        <v>305</v>
      </c>
      <c r="B343" s="18" t="s">
        <v>129</v>
      </c>
      <c r="C343" s="18" t="s">
        <v>17</v>
      </c>
      <c r="D343" s="18" t="s">
        <v>65</v>
      </c>
      <c r="E343" s="18" t="s">
        <v>131</v>
      </c>
      <c r="F343" s="18" t="s">
        <v>306</v>
      </c>
      <c r="G343" s="19" t="s">
        <v>0</v>
      </c>
      <c r="H343" s="20">
        <f t="shared" ref="H343:J344" si="76">H344</f>
        <v>62874789</v>
      </c>
      <c r="I343" s="11">
        <f t="shared" si="76"/>
        <v>83602350.299999997</v>
      </c>
      <c r="J343" s="20">
        <f t="shared" si="76"/>
        <v>0</v>
      </c>
      <c r="K343" s="3">
        <f t="shared" si="67"/>
        <v>0</v>
      </c>
    </row>
    <row r="344" spans="1:11" ht="75" customHeight="1" x14ac:dyDescent="0.2">
      <c r="A344" s="17" t="s">
        <v>42</v>
      </c>
      <c r="B344" s="18" t="s">
        <v>129</v>
      </c>
      <c r="C344" s="18" t="s">
        <v>17</v>
      </c>
      <c r="D344" s="18" t="s">
        <v>65</v>
      </c>
      <c r="E344" s="18" t="s">
        <v>131</v>
      </c>
      <c r="F344" s="18" t="s">
        <v>306</v>
      </c>
      <c r="G344" s="18" t="s">
        <v>43</v>
      </c>
      <c r="H344" s="20">
        <f t="shared" si="76"/>
        <v>62874789</v>
      </c>
      <c r="I344" s="11">
        <f t="shared" si="76"/>
        <v>83602350.299999997</v>
      </c>
      <c r="J344" s="20">
        <f t="shared" si="76"/>
        <v>0</v>
      </c>
      <c r="K344" s="3">
        <f t="shared" si="67"/>
        <v>0</v>
      </c>
    </row>
    <row r="345" spans="1:11" ht="70.5" customHeight="1" x14ac:dyDescent="0.2">
      <c r="A345" s="17" t="s">
        <v>44</v>
      </c>
      <c r="B345" s="18" t="s">
        <v>129</v>
      </c>
      <c r="C345" s="18" t="s">
        <v>17</v>
      </c>
      <c r="D345" s="18" t="s">
        <v>65</v>
      </c>
      <c r="E345" s="18" t="s">
        <v>131</v>
      </c>
      <c r="F345" s="18" t="s">
        <v>306</v>
      </c>
      <c r="G345" s="18" t="s">
        <v>45</v>
      </c>
      <c r="H345" s="20">
        <v>62874789</v>
      </c>
      <c r="I345" s="11">
        <v>83602350.299999997</v>
      </c>
      <c r="J345" s="20">
        <v>0</v>
      </c>
      <c r="K345" s="3">
        <f t="shared" si="67"/>
        <v>0</v>
      </c>
    </row>
    <row r="346" spans="1:11" ht="159.75" customHeight="1" x14ac:dyDescent="0.2">
      <c r="A346" s="6" t="s">
        <v>149</v>
      </c>
      <c r="B346" s="5" t="s">
        <v>129</v>
      </c>
      <c r="C346" s="5" t="s">
        <v>17</v>
      </c>
      <c r="D346" s="5" t="s">
        <v>129</v>
      </c>
      <c r="E346" s="5" t="s">
        <v>131</v>
      </c>
      <c r="F346" s="5" t="s">
        <v>150</v>
      </c>
      <c r="G346" s="16" t="s">
        <v>0</v>
      </c>
      <c r="H346" s="11">
        <f t="shared" ref="H346:I347" si="77">H347</f>
        <v>14450900</v>
      </c>
      <c r="I346" s="11">
        <f t="shared" si="77"/>
        <v>14450900</v>
      </c>
      <c r="J346" s="11">
        <f>J347</f>
        <v>5174223.53</v>
      </c>
      <c r="K346" s="3">
        <f t="shared" si="67"/>
        <v>35.80554519095697</v>
      </c>
    </row>
    <row r="347" spans="1:11" ht="64.5" customHeight="1" x14ac:dyDescent="0.2">
      <c r="A347" s="6" t="s">
        <v>42</v>
      </c>
      <c r="B347" s="5" t="s">
        <v>129</v>
      </c>
      <c r="C347" s="5" t="s">
        <v>17</v>
      </c>
      <c r="D347" s="5" t="s">
        <v>129</v>
      </c>
      <c r="E347" s="5" t="s">
        <v>131</v>
      </c>
      <c r="F347" s="5" t="s">
        <v>150</v>
      </c>
      <c r="G347" s="5" t="s">
        <v>43</v>
      </c>
      <c r="H347" s="11">
        <f t="shared" si="77"/>
        <v>14450900</v>
      </c>
      <c r="I347" s="11">
        <f t="shared" si="77"/>
        <v>14450900</v>
      </c>
      <c r="J347" s="11">
        <f>J348</f>
        <v>5174223.53</v>
      </c>
      <c r="K347" s="3">
        <f t="shared" si="67"/>
        <v>35.80554519095697</v>
      </c>
    </row>
    <row r="348" spans="1:11" ht="32.25" customHeight="1" x14ac:dyDescent="0.2">
      <c r="A348" s="6" t="s">
        <v>44</v>
      </c>
      <c r="B348" s="5" t="s">
        <v>129</v>
      </c>
      <c r="C348" s="5" t="s">
        <v>17</v>
      </c>
      <c r="D348" s="5" t="s">
        <v>129</v>
      </c>
      <c r="E348" s="5" t="s">
        <v>131</v>
      </c>
      <c r="F348" s="5" t="s">
        <v>150</v>
      </c>
      <c r="G348" s="5" t="s">
        <v>45</v>
      </c>
      <c r="H348" s="11">
        <v>14450900</v>
      </c>
      <c r="I348" s="11">
        <v>14450900</v>
      </c>
      <c r="J348" s="11">
        <v>5174223.53</v>
      </c>
      <c r="K348" s="3">
        <f t="shared" si="67"/>
        <v>35.80554519095697</v>
      </c>
    </row>
    <row r="349" spans="1:11" ht="71.25" customHeight="1" x14ac:dyDescent="0.2">
      <c r="A349" s="23" t="s">
        <v>300</v>
      </c>
      <c r="B349" s="1" t="s">
        <v>129</v>
      </c>
      <c r="C349" s="1" t="s">
        <v>17</v>
      </c>
      <c r="D349" s="1" t="s">
        <v>129</v>
      </c>
      <c r="E349" s="1" t="s">
        <v>131</v>
      </c>
      <c r="F349" s="1" t="s">
        <v>301</v>
      </c>
      <c r="G349" s="24" t="s">
        <v>0</v>
      </c>
      <c r="H349" s="3">
        <v>33600</v>
      </c>
      <c r="I349" s="3">
        <v>33600</v>
      </c>
      <c r="J349" s="3">
        <f>J350</f>
        <v>11001.96</v>
      </c>
      <c r="K349" s="11">
        <f t="shared" si="67"/>
        <v>32.743928571428569</v>
      </c>
    </row>
    <row r="350" spans="1:11" ht="93" customHeight="1" x14ac:dyDescent="0.2">
      <c r="A350" s="23" t="s">
        <v>42</v>
      </c>
      <c r="B350" s="1" t="s">
        <v>129</v>
      </c>
      <c r="C350" s="1" t="s">
        <v>17</v>
      </c>
      <c r="D350" s="1" t="s">
        <v>129</v>
      </c>
      <c r="E350" s="1" t="s">
        <v>131</v>
      </c>
      <c r="F350" s="1" t="s">
        <v>301</v>
      </c>
      <c r="G350" s="1" t="s">
        <v>43</v>
      </c>
      <c r="H350" s="3">
        <v>33600</v>
      </c>
      <c r="I350" s="3">
        <v>33600</v>
      </c>
      <c r="J350" s="3">
        <f>J351</f>
        <v>11001.96</v>
      </c>
      <c r="K350" s="11">
        <f t="shared" si="67"/>
        <v>32.743928571428569</v>
      </c>
    </row>
    <row r="351" spans="1:11" ht="64.5" customHeight="1" x14ac:dyDescent="0.2">
      <c r="A351" s="23" t="s">
        <v>44</v>
      </c>
      <c r="B351" s="1" t="s">
        <v>129</v>
      </c>
      <c r="C351" s="1" t="s">
        <v>17</v>
      </c>
      <c r="D351" s="1" t="s">
        <v>129</v>
      </c>
      <c r="E351" s="1" t="s">
        <v>131</v>
      </c>
      <c r="F351" s="1" t="s">
        <v>301</v>
      </c>
      <c r="G351" s="1" t="s">
        <v>45</v>
      </c>
      <c r="H351" s="3">
        <v>33600</v>
      </c>
      <c r="I351" s="3">
        <v>33600</v>
      </c>
      <c r="J351" s="3">
        <v>11001.96</v>
      </c>
      <c r="K351" s="11">
        <f t="shared" si="67"/>
        <v>32.743928571428569</v>
      </c>
    </row>
    <row r="352" spans="1:11" ht="75" customHeight="1" x14ac:dyDescent="0.2">
      <c r="A352" s="6" t="s">
        <v>171</v>
      </c>
      <c r="B352" s="5" t="s">
        <v>129</v>
      </c>
      <c r="C352" s="5" t="s">
        <v>17</v>
      </c>
      <c r="D352" s="5" t="s">
        <v>129</v>
      </c>
      <c r="E352" s="5" t="s">
        <v>131</v>
      </c>
      <c r="F352" s="5" t="s">
        <v>201</v>
      </c>
      <c r="G352" s="16" t="s">
        <v>0</v>
      </c>
      <c r="H352" s="11">
        <v>9486000</v>
      </c>
      <c r="I352" s="11">
        <v>9486000</v>
      </c>
      <c r="J352" s="11">
        <f>J353</f>
        <v>6745576.46</v>
      </c>
      <c r="K352" s="3">
        <f t="shared" si="67"/>
        <v>71.110862955935062</v>
      </c>
    </row>
    <row r="353" spans="1:11" ht="132.75" customHeight="1" x14ac:dyDescent="0.2">
      <c r="A353" s="6" t="s">
        <v>42</v>
      </c>
      <c r="B353" s="5" t="s">
        <v>129</v>
      </c>
      <c r="C353" s="5" t="s">
        <v>17</v>
      </c>
      <c r="D353" s="5" t="s">
        <v>129</v>
      </c>
      <c r="E353" s="5" t="s">
        <v>131</v>
      </c>
      <c r="F353" s="5" t="s">
        <v>201</v>
      </c>
      <c r="G353" s="5" t="s">
        <v>43</v>
      </c>
      <c r="H353" s="11">
        <v>9486000</v>
      </c>
      <c r="I353" s="11">
        <v>9486000</v>
      </c>
      <c r="J353" s="11">
        <f>J354</f>
        <v>6745576.46</v>
      </c>
      <c r="K353" s="3">
        <f t="shared" si="67"/>
        <v>71.110862955935062</v>
      </c>
    </row>
    <row r="354" spans="1:11" ht="64.5" customHeight="1" x14ac:dyDescent="0.2">
      <c r="A354" s="6" t="s">
        <v>44</v>
      </c>
      <c r="B354" s="5" t="s">
        <v>129</v>
      </c>
      <c r="C354" s="5" t="s">
        <v>17</v>
      </c>
      <c r="D354" s="5" t="s">
        <v>129</v>
      </c>
      <c r="E354" s="5" t="s">
        <v>131</v>
      </c>
      <c r="F354" s="5" t="s">
        <v>201</v>
      </c>
      <c r="G354" s="5" t="s">
        <v>45</v>
      </c>
      <c r="H354" s="11">
        <v>9486000</v>
      </c>
      <c r="I354" s="11">
        <v>9486000</v>
      </c>
      <c r="J354" s="11">
        <v>6745576.46</v>
      </c>
      <c r="K354" s="3">
        <f t="shared" si="67"/>
        <v>71.110862955935062</v>
      </c>
    </row>
    <row r="355" spans="1:11" ht="79.5" customHeight="1" x14ac:dyDescent="0.2">
      <c r="A355" s="17" t="s">
        <v>344</v>
      </c>
      <c r="B355" s="18" t="s">
        <v>129</v>
      </c>
      <c r="C355" s="18" t="s">
        <v>17</v>
      </c>
      <c r="D355" s="18" t="s">
        <v>129</v>
      </c>
      <c r="E355" s="18" t="s">
        <v>131</v>
      </c>
      <c r="F355" s="18" t="s">
        <v>345</v>
      </c>
      <c r="G355" s="19" t="s">
        <v>0</v>
      </c>
      <c r="H355" s="11">
        <f t="shared" ref="H355:I356" si="78">H356</f>
        <v>176021.38</v>
      </c>
      <c r="I355" s="11">
        <f t="shared" si="78"/>
        <v>176021.38</v>
      </c>
      <c r="J355" s="11">
        <f>J356</f>
        <v>0</v>
      </c>
      <c r="K355" s="3">
        <f t="shared" si="67"/>
        <v>0</v>
      </c>
    </row>
    <row r="356" spans="1:11" ht="67.5" customHeight="1" x14ac:dyDescent="0.2">
      <c r="A356" s="17" t="s">
        <v>42</v>
      </c>
      <c r="B356" s="18" t="s">
        <v>129</v>
      </c>
      <c r="C356" s="18" t="s">
        <v>17</v>
      </c>
      <c r="D356" s="18" t="s">
        <v>129</v>
      </c>
      <c r="E356" s="18" t="s">
        <v>131</v>
      </c>
      <c r="F356" s="18" t="s">
        <v>345</v>
      </c>
      <c r="G356" s="18" t="s">
        <v>43</v>
      </c>
      <c r="H356" s="11">
        <f t="shared" si="78"/>
        <v>176021.38</v>
      </c>
      <c r="I356" s="11">
        <f t="shared" si="78"/>
        <v>176021.38</v>
      </c>
      <c r="J356" s="11">
        <f>J357</f>
        <v>0</v>
      </c>
      <c r="K356" s="3">
        <f t="shared" si="67"/>
        <v>0</v>
      </c>
    </row>
    <row r="357" spans="1:11" ht="64.5" customHeight="1" x14ac:dyDescent="0.2">
      <c r="A357" s="17" t="s">
        <v>44</v>
      </c>
      <c r="B357" s="18" t="s">
        <v>129</v>
      </c>
      <c r="C357" s="18" t="s">
        <v>17</v>
      </c>
      <c r="D357" s="18" t="s">
        <v>129</v>
      </c>
      <c r="E357" s="18" t="s">
        <v>131</v>
      </c>
      <c r="F357" s="18" t="s">
        <v>345</v>
      </c>
      <c r="G357" s="18" t="s">
        <v>45</v>
      </c>
      <c r="H357" s="20">
        <v>176021.38</v>
      </c>
      <c r="I357" s="11">
        <v>176021.38</v>
      </c>
      <c r="J357" s="11">
        <v>0</v>
      </c>
      <c r="K357" s="3">
        <f t="shared" si="67"/>
        <v>0</v>
      </c>
    </row>
    <row r="358" spans="1:11" ht="60" customHeight="1" x14ac:dyDescent="0.2">
      <c r="A358" s="7" t="s">
        <v>151</v>
      </c>
      <c r="B358" s="8" t="s">
        <v>129</v>
      </c>
      <c r="C358" s="8" t="s">
        <v>17</v>
      </c>
      <c r="D358" s="8" t="s">
        <v>163</v>
      </c>
      <c r="E358" s="4" t="s">
        <v>0</v>
      </c>
      <c r="F358" s="4" t="s">
        <v>0</v>
      </c>
      <c r="G358" s="4" t="s">
        <v>0</v>
      </c>
      <c r="H358" s="9">
        <v>2318400</v>
      </c>
      <c r="I358" s="9">
        <v>2318400</v>
      </c>
      <c r="J358" s="9">
        <f>J359</f>
        <v>0</v>
      </c>
      <c r="K358" s="9">
        <f t="shared" si="67"/>
        <v>0</v>
      </c>
    </row>
    <row r="359" spans="1:11" ht="81.75" customHeight="1" x14ac:dyDescent="0.2">
      <c r="A359" s="7" t="s">
        <v>130</v>
      </c>
      <c r="B359" s="8" t="s">
        <v>129</v>
      </c>
      <c r="C359" s="8" t="s">
        <v>17</v>
      </c>
      <c r="D359" s="8" t="s">
        <v>163</v>
      </c>
      <c r="E359" s="8" t="s">
        <v>131</v>
      </c>
      <c r="F359" s="10" t="s">
        <v>0</v>
      </c>
      <c r="G359" s="10" t="s">
        <v>0</v>
      </c>
      <c r="H359" s="9">
        <v>2318400</v>
      </c>
      <c r="I359" s="9">
        <v>2318400</v>
      </c>
      <c r="J359" s="9">
        <f>J360</f>
        <v>0</v>
      </c>
      <c r="K359" s="9">
        <f t="shared" si="67"/>
        <v>0</v>
      </c>
    </row>
    <row r="360" spans="1:11" ht="60.75" customHeight="1" x14ac:dyDescent="0.2">
      <c r="A360" s="6" t="s">
        <v>151</v>
      </c>
      <c r="B360" s="5" t="s">
        <v>129</v>
      </c>
      <c r="C360" s="5" t="s">
        <v>17</v>
      </c>
      <c r="D360" s="5" t="s">
        <v>163</v>
      </c>
      <c r="E360" s="5" t="s">
        <v>131</v>
      </c>
      <c r="F360" s="5" t="s">
        <v>152</v>
      </c>
      <c r="G360" s="16" t="s">
        <v>0</v>
      </c>
      <c r="H360" s="11">
        <v>2318400</v>
      </c>
      <c r="I360" s="11">
        <v>2318400</v>
      </c>
      <c r="J360" s="11">
        <f>J361</f>
        <v>0</v>
      </c>
      <c r="K360" s="11">
        <f t="shared" si="67"/>
        <v>0</v>
      </c>
    </row>
    <row r="361" spans="1:11" ht="174" hidden="1" customHeight="1" x14ac:dyDescent="0.2">
      <c r="A361" s="6" t="s">
        <v>42</v>
      </c>
      <c r="B361" s="5" t="s">
        <v>129</v>
      </c>
      <c r="C361" s="5" t="s">
        <v>17</v>
      </c>
      <c r="D361" s="5" t="s">
        <v>163</v>
      </c>
      <c r="E361" s="5" t="s">
        <v>131</v>
      </c>
      <c r="F361" s="5" t="s">
        <v>152</v>
      </c>
      <c r="G361" s="5" t="s">
        <v>43</v>
      </c>
      <c r="H361" s="11">
        <v>2318400</v>
      </c>
      <c r="I361" s="11">
        <v>2318400</v>
      </c>
      <c r="J361" s="11">
        <f>J362+J363</f>
        <v>0</v>
      </c>
      <c r="K361" s="3">
        <f t="shared" si="67"/>
        <v>0</v>
      </c>
    </row>
    <row r="362" spans="1:11" ht="60.75" hidden="1" customHeight="1" x14ac:dyDescent="0.2">
      <c r="A362" s="6" t="s">
        <v>44</v>
      </c>
      <c r="B362" s="5" t="s">
        <v>129</v>
      </c>
      <c r="C362" s="5" t="s">
        <v>17</v>
      </c>
      <c r="D362" s="5" t="s">
        <v>163</v>
      </c>
      <c r="E362" s="5" t="s">
        <v>131</v>
      </c>
      <c r="F362" s="5" t="s">
        <v>152</v>
      </c>
      <c r="G362" s="5" t="s">
        <v>45</v>
      </c>
      <c r="H362" s="11">
        <v>2070000</v>
      </c>
      <c r="I362" s="11">
        <v>2070000</v>
      </c>
      <c r="J362" s="11">
        <v>0</v>
      </c>
      <c r="K362" s="3">
        <f t="shared" si="67"/>
        <v>0</v>
      </c>
    </row>
    <row r="363" spans="1:11" ht="64.5" hidden="1" customHeight="1" x14ac:dyDescent="0.2">
      <c r="A363" s="6" t="s">
        <v>59</v>
      </c>
      <c r="B363" s="5" t="s">
        <v>129</v>
      </c>
      <c r="C363" s="5" t="s">
        <v>17</v>
      </c>
      <c r="D363" s="5" t="s">
        <v>163</v>
      </c>
      <c r="E363" s="5" t="s">
        <v>131</v>
      </c>
      <c r="F363" s="5" t="s">
        <v>152</v>
      </c>
      <c r="G363" s="5" t="s">
        <v>60</v>
      </c>
      <c r="H363" s="11">
        <v>248400</v>
      </c>
      <c r="I363" s="11">
        <v>248400</v>
      </c>
      <c r="J363" s="11">
        <v>0</v>
      </c>
      <c r="K363" s="3">
        <f t="shared" si="67"/>
        <v>0</v>
      </c>
    </row>
    <row r="364" spans="1:11" ht="74.25" customHeight="1" x14ac:dyDescent="0.2">
      <c r="A364" s="7" t="s">
        <v>54</v>
      </c>
      <c r="B364" s="8" t="s">
        <v>129</v>
      </c>
      <c r="C364" s="8" t="s">
        <v>17</v>
      </c>
      <c r="D364" s="8" t="s">
        <v>164</v>
      </c>
      <c r="E364" s="4" t="s">
        <v>0</v>
      </c>
      <c r="F364" s="4" t="s">
        <v>0</v>
      </c>
      <c r="G364" s="4" t="s">
        <v>0</v>
      </c>
      <c r="H364" s="9">
        <v>4189229</v>
      </c>
      <c r="I364" s="9">
        <v>4189229</v>
      </c>
      <c r="J364" s="9">
        <f>J365</f>
        <v>2039620.94</v>
      </c>
      <c r="K364" s="9">
        <f t="shared" si="67"/>
        <v>48.687262978462151</v>
      </c>
    </row>
    <row r="365" spans="1:11" ht="45.75" customHeight="1" x14ac:dyDescent="0.2">
      <c r="A365" s="7" t="s">
        <v>130</v>
      </c>
      <c r="B365" s="8" t="s">
        <v>129</v>
      </c>
      <c r="C365" s="8" t="s">
        <v>17</v>
      </c>
      <c r="D365" s="8" t="s">
        <v>164</v>
      </c>
      <c r="E365" s="8" t="s">
        <v>131</v>
      </c>
      <c r="F365" s="10" t="s">
        <v>0</v>
      </c>
      <c r="G365" s="10" t="s">
        <v>0</v>
      </c>
      <c r="H365" s="9">
        <v>4189229</v>
      </c>
      <c r="I365" s="9">
        <v>4189229</v>
      </c>
      <c r="J365" s="9">
        <f>J366</f>
        <v>2039620.94</v>
      </c>
      <c r="K365" s="9">
        <f t="shared" si="67"/>
        <v>48.687262978462151</v>
      </c>
    </row>
    <row r="366" spans="1:11" ht="45.75" customHeight="1" x14ac:dyDescent="0.2">
      <c r="A366" s="6" t="s">
        <v>54</v>
      </c>
      <c r="B366" s="5" t="s">
        <v>129</v>
      </c>
      <c r="C366" s="5" t="s">
        <v>17</v>
      </c>
      <c r="D366" s="5" t="s">
        <v>164</v>
      </c>
      <c r="E366" s="5" t="s">
        <v>131</v>
      </c>
      <c r="F366" s="5" t="s">
        <v>21</v>
      </c>
      <c r="G366" s="16" t="s">
        <v>0</v>
      </c>
      <c r="H366" s="11">
        <v>4189229</v>
      </c>
      <c r="I366" s="11">
        <v>4189229</v>
      </c>
      <c r="J366" s="11">
        <f>J367+J369</f>
        <v>2039620.94</v>
      </c>
      <c r="K366" s="11">
        <f t="shared" si="67"/>
        <v>48.687262978462151</v>
      </c>
    </row>
    <row r="367" spans="1:11" ht="82.5" customHeight="1" x14ac:dyDescent="0.2">
      <c r="A367" s="6" t="s">
        <v>22</v>
      </c>
      <c r="B367" s="5" t="s">
        <v>129</v>
      </c>
      <c r="C367" s="5" t="s">
        <v>17</v>
      </c>
      <c r="D367" s="5" t="s">
        <v>164</v>
      </c>
      <c r="E367" s="5" t="s">
        <v>131</v>
      </c>
      <c r="F367" s="5" t="s">
        <v>21</v>
      </c>
      <c r="G367" s="5" t="s">
        <v>23</v>
      </c>
      <c r="H367" s="11">
        <v>4162829</v>
      </c>
      <c r="I367" s="11">
        <v>4162829</v>
      </c>
      <c r="J367" s="11">
        <f>J368</f>
        <v>2039620.94</v>
      </c>
      <c r="K367" s="11">
        <f t="shared" si="67"/>
        <v>48.996029863345335</v>
      </c>
    </row>
    <row r="368" spans="1:11" ht="95.25" customHeight="1" x14ac:dyDescent="0.2">
      <c r="A368" s="6" t="s">
        <v>24</v>
      </c>
      <c r="B368" s="5" t="s">
        <v>129</v>
      </c>
      <c r="C368" s="5" t="s">
        <v>17</v>
      </c>
      <c r="D368" s="5" t="s">
        <v>164</v>
      </c>
      <c r="E368" s="5" t="s">
        <v>131</v>
      </c>
      <c r="F368" s="5" t="s">
        <v>21</v>
      </c>
      <c r="G368" s="5" t="s">
        <v>25</v>
      </c>
      <c r="H368" s="11">
        <v>4162829</v>
      </c>
      <c r="I368" s="11">
        <v>4162829</v>
      </c>
      <c r="J368" s="11">
        <v>2039620.94</v>
      </c>
      <c r="K368" s="3">
        <f t="shared" si="67"/>
        <v>48.996029863345335</v>
      </c>
    </row>
    <row r="369" spans="1:11" ht="60" customHeight="1" x14ac:dyDescent="0.2">
      <c r="A369" s="6" t="s">
        <v>26</v>
      </c>
      <c r="B369" s="5" t="s">
        <v>129</v>
      </c>
      <c r="C369" s="5" t="s">
        <v>17</v>
      </c>
      <c r="D369" s="5" t="s">
        <v>164</v>
      </c>
      <c r="E369" s="5" t="s">
        <v>131</v>
      </c>
      <c r="F369" s="5" t="s">
        <v>21</v>
      </c>
      <c r="G369" s="5" t="s">
        <v>27</v>
      </c>
      <c r="H369" s="11">
        <v>26400</v>
      </c>
      <c r="I369" s="11">
        <v>26400</v>
      </c>
      <c r="J369" s="11">
        <f>J370</f>
        <v>0</v>
      </c>
      <c r="K369" s="3">
        <f t="shared" si="67"/>
        <v>0</v>
      </c>
    </row>
    <row r="370" spans="1:11" ht="60" customHeight="1" x14ac:dyDescent="0.2">
      <c r="A370" s="6" t="s">
        <v>28</v>
      </c>
      <c r="B370" s="5" t="s">
        <v>129</v>
      </c>
      <c r="C370" s="5" t="s">
        <v>17</v>
      </c>
      <c r="D370" s="5" t="s">
        <v>164</v>
      </c>
      <c r="E370" s="5" t="s">
        <v>131</v>
      </c>
      <c r="F370" s="5" t="s">
        <v>21</v>
      </c>
      <c r="G370" s="5" t="s">
        <v>29</v>
      </c>
      <c r="H370" s="11">
        <v>26400</v>
      </c>
      <c r="I370" s="11">
        <v>26400</v>
      </c>
      <c r="J370" s="11">
        <v>0</v>
      </c>
      <c r="K370" s="3">
        <f t="shared" si="67"/>
        <v>0</v>
      </c>
    </row>
    <row r="371" spans="1:11" ht="48.95" customHeight="1" x14ac:dyDescent="0.2">
      <c r="A371" s="7" t="s">
        <v>153</v>
      </c>
      <c r="B371" s="8" t="s">
        <v>129</v>
      </c>
      <c r="C371" s="8" t="s">
        <v>17</v>
      </c>
      <c r="D371" s="8" t="s">
        <v>181</v>
      </c>
      <c r="E371" s="4" t="s">
        <v>0</v>
      </c>
      <c r="F371" s="4" t="s">
        <v>0</v>
      </c>
      <c r="G371" s="4" t="s">
        <v>0</v>
      </c>
      <c r="H371" s="9">
        <f t="shared" ref="H371:I371" si="79">H372</f>
        <v>4192961</v>
      </c>
      <c r="I371" s="9">
        <f t="shared" si="79"/>
        <v>4192961</v>
      </c>
      <c r="J371" s="9">
        <f>J372</f>
        <v>1905510.75</v>
      </c>
      <c r="K371" s="9">
        <f t="shared" si="67"/>
        <v>45.445468011746357</v>
      </c>
    </row>
    <row r="372" spans="1:11" ht="89.25" customHeight="1" x14ac:dyDescent="0.2">
      <c r="A372" s="7" t="s">
        <v>130</v>
      </c>
      <c r="B372" s="8" t="s">
        <v>129</v>
      </c>
      <c r="C372" s="8" t="s">
        <v>17</v>
      </c>
      <c r="D372" s="8" t="s">
        <v>181</v>
      </c>
      <c r="E372" s="8" t="s">
        <v>131</v>
      </c>
      <c r="F372" s="10" t="s">
        <v>0</v>
      </c>
      <c r="G372" s="10" t="s">
        <v>0</v>
      </c>
      <c r="H372" s="9">
        <f t="shared" ref="H372:I372" si="80">H373+H376</f>
        <v>4192961</v>
      </c>
      <c r="I372" s="9">
        <f t="shared" si="80"/>
        <v>4192961</v>
      </c>
      <c r="J372" s="9">
        <f>J373+J376</f>
        <v>1905510.75</v>
      </c>
      <c r="K372" s="9">
        <f t="shared" si="67"/>
        <v>45.445468011746357</v>
      </c>
    </row>
    <row r="373" spans="1:11" ht="74.25" customHeight="1" x14ac:dyDescent="0.2">
      <c r="A373" s="6" t="s">
        <v>153</v>
      </c>
      <c r="B373" s="5" t="s">
        <v>129</v>
      </c>
      <c r="C373" s="5" t="s">
        <v>17</v>
      </c>
      <c r="D373" s="5" t="s">
        <v>181</v>
      </c>
      <c r="E373" s="5" t="s">
        <v>131</v>
      </c>
      <c r="F373" s="5" t="s">
        <v>154</v>
      </c>
      <c r="G373" s="16" t="s">
        <v>0</v>
      </c>
      <c r="H373" s="11">
        <f t="shared" ref="H373:I374" si="81">H374</f>
        <v>4176161</v>
      </c>
      <c r="I373" s="11">
        <f t="shared" si="81"/>
        <v>4176161</v>
      </c>
      <c r="J373" s="11">
        <f>J374</f>
        <v>1902715.17</v>
      </c>
      <c r="K373" s="11">
        <f t="shared" si="67"/>
        <v>45.561346174153726</v>
      </c>
    </row>
    <row r="374" spans="1:11" ht="93.75" customHeight="1" x14ac:dyDescent="0.2">
      <c r="A374" s="6" t="s">
        <v>42</v>
      </c>
      <c r="B374" s="5" t="s">
        <v>129</v>
      </c>
      <c r="C374" s="5" t="s">
        <v>17</v>
      </c>
      <c r="D374" s="5" t="s">
        <v>181</v>
      </c>
      <c r="E374" s="5" t="s">
        <v>131</v>
      </c>
      <c r="F374" s="5" t="s">
        <v>154</v>
      </c>
      <c r="G374" s="5" t="s">
        <v>43</v>
      </c>
      <c r="H374" s="11">
        <f t="shared" si="81"/>
        <v>4176161</v>
      </c>
      <c r="I374" s="11">
        <f t="shared" si="81"/>
        <v>4176161</v>
      </c>
      <c r="J374" s="11">
        <f>J375</f>
        <v>1902715.17</v>
      </c>
      <c r="K374" s="11">
        <f t="shared" si="67"/>
        <v>45.561346174153726</v>
      </c>
    </row>
    <row r="375" spans="1:11" ht="64.5" customHeight="1" x14ac:dyDescent="0.2">
      <c r="A375" s="6" t="s">
        <v>44</v>
      </c>
      <c r="B375" s="5" t="s">
        <v>129</v>
      </c>
      <c r="C375" s="5" t="s">
        <v>17</v>
      </c>
      <c r="D375" s="5" t="s">
        <v>181</v>
      </c>
      <c r="E375" s="5" t="s">
        <v>131</v>
      </c>
      <c r="F375" s="5" t="s">
        <v>154</v>
      </c>
      <c r="G375" s="5" t="s">
        <v>45</v>
      </c>
      <c r="H375" s="11">
        <v>4176161</v>
      </c>
      <c r="I375" s="11">
        <v>4176161</v>
      </c>
      <c r="J375" s="11">
        <v>1902715.17</v>
      </c>
      <c r="K375" s="11">
        <f t="shared" si="67"/>
        <v>45.561346174153726</v>
      </c>
    </row>
    <row r="376" spans="1:11" ht="72" customHeight="1" x14ac:dyDescent="0.2">
      <c r="A376" s="23" t="s">
        <v>300</v>
      </c>
      <c r="B376" s="1" t="s">
        <v>129</v>
      </c>
      <c r="C376" s="1" t="s">
        <v>17</v>
      </c>
      <c r="D376" s="1" t="s">
        <v>181</v>
      </c>
      <c r="E376" s="1" t="s">
        <v>131</v>
      </c>
      <c r="F376" s="1" t="s">
        <v>301</v>
      </c>
      <c r="G376" s="24" t="s">
        <v>0</v>
      </c>
      <c r="H376" s="3">
        <v>16800</v>
      </c>
      <c r="I376" s="3">
        <v>16800</v>
      </c>
      <c r="J376" s="3">
        <f>J377</f>
        <v>2795.58</v>
      </c>
      <c r="K376" s="11">
        <f t="shared" si="67"/>
        <v>16.640357142857141</v>
      </c>
    </row>
    <row r="377" spans="1:11" ht="94.5" customHeight="1" x14ac:dyDescent="0.2">
      <c r="A377" s="23" t="s">
        <v>42</v>
      </c>
      <c r="B377" s="1" t="s">
        <v>129</v>
      </c>
      <c r="C377" s="1" t="s">
        <v>17</v>
      </c>
      <c r="D377" s="1" t="s">
        <v>181</v>
      </c>
      <c r="E377" s="1" t="s">
        <v>131</v>
      </c>
      <c r="F377" s="1" t="s">
        <v>301</v>
      </c>
      <c r="G377" s="1" t="s">
        <v>43</v>
      </c>
      <c r="H377" s="3">
        <v>16800</v>
      </c>
      <c r="I377" s="3">
        <v>16800</v>
      </c>
      <c r="J377" s="3">
        <f>J378</f>
        <v>2795.58</v>
      </c>
      <c r="K377" s="11">
        <f t="shared" si="67"/>
        <v>16.640357142857141</v>
      </c>
    </row>
    <row r="378" spans="1:11" ht="59.25" customHeight="1" x14ac:dyDescent="0.2">
      <c r="A378" s="23" t="s">
        <v>44</v>
      </c>
      <c r="B378" s="1" t="s">
        <v>129</v>
      </c>
      <c r="C378" s="1" t="s">
        <v>17</v>
      </c>
      <c r="D378" s="1" t="s">
        <v>181</v>
      </c>
      <c r="E378" s="1" t="s">
        <v>131</v>
      </c>
      <c r="F378" s="1" t="s">
        <v>301</v>
      </c>
      <c r="G378" s="1" t="s">
        <v>45</v>
      </c>
      <c r="H378" s="3">
        <v>16800</v>
      </c>
      <c r="I378" s="3">
        <v>16800</v>
      </c>
      <c r="J378" s="3">
        <v>2795.58</v>
      </c>
      <c r="K378" s="9">
        <f t="shared" si="67"/>
        <v>16.640357142857141</v>
      </c>
    </row>
    <row r="379" spans="1:11" ht="99" customHeight="1" x14ac:dyDescent="0.2">
      <c r="A379" s="7" t="s">
        <v>155</v>
      </c>
      <c r="B379" s="8" t="s">
        <v>129</v>
      </c>
      <c r="C379" s="8" t="s">
        <v>17</v>
      </c>
      <c r="D379" s="8" t="s">
        <v>202</v>
      </c>
      <c r="E379" s="4" t="s">
        <v>0</v>
      </c>
      <c r="F379" s="4" t="s">
        <v>0</v>
      </c>
      <c r="G379" s="4" t="s">
        <v>0</v>
      </c>
      <c r="H379" s="9">
        <f t="shared" ref="H379:I380" si="82">H380</f>
        <v>20336218</v>
      </c>
      <c r="I379" s="9">
        <f t="shared" si="82"/>
        <v>20336218</v>
      </c>
      <c r="J379" s="9">
        <f>J380</f>
        <v>9017868.75</v>
      </c>
      <c r="K379" s="9">
        <f t="shared" si="67"/>
        <v>44.343883164509748</v>
      </c>
    </row>
    <row r="380" spans="1:11" ht="108.75" customHeight="1" x14ac:dyDescent="0.2">
      <c r="A380" s="7" t="s">
        <v>130</v>
      </c>
      <c r="B380" s="8" t="s">
        <v>129</v>
      </c>
      <c r="C380" s="8" t="s">
        <v>17</v>
      </c>
      <c r="D380" s="8" t="s">
        <v>202</v>
      </c>
      <c r="E380" s="8" t="s">
        <v>131</v>
      </c>
      <c r="F380" s="10" t="s">
        <v>0</v>
      </c>
      <c r="G380" s="10" t="s">
        <v>0</v>
      </c>
      <c r="H380" s="9">
        <f t="shared" si="82"/>
        <v>20336218</v>
      </c>
      <c r="I380" s="9">
        <f t="shared" si="82"/>
        <v>20336218</v>
      </c>
      <c r="J380" s="9">
        <f>J381</f>
        <v>9017868.75</v>
      </c>
      <c r="K380" s="9">
        <f t="shared" si="67"/>
        <v>44.343883164509748</v>
      </c>
    </row>
    <row r="381" spans="1:11" ht="75.75" customHeight="1" x14ac:dyDescent="0.2">
      <c r="A381" s="6" t="s">
        <v>155</v>
      </c>
      <c r="B381" s="5" t="s">
        <v>129</v>
      </c>
      <c r="C381" s="5" t="s">
        <v>17</v>
      </c>
      <c r="D381" s="5" t="s">
        <v>202</v>
      </c>
      <c r="E381" s="5" t="s">
        <v>131</v>
      </c>
      <c r="F381" s="5" t="s">
        <v>56</v>
      </c>
      <c r="G381" s="16" t="s">
        <v>0</v>
      </c>
      <c r="H381" s="11">
        <f t="shared" ref="H381:I381" si="83">H382+H384+H386</f>
        <v>20336218</v>
      </c>
      <c r="I381" s="11">
        <f t="shared" si="83"/>
        <v>20336218</v>
      </c>
      <c r="J381" s="11">
        <f>J382+J384+J386</f>
        <v>9017868.75</v>
      </c>
      <c r="K381" s="3">
        <f t="shared" si="67"/>
        <v>44.343883164509748</v>
      </c>
    </row>
    <row r="382" spans="1:11" ht="42" customHeight="1" x14ac:dyDescent="0.2">
      <c r="A382" s="6" t="s">
        <v>22</v>
      </c>
      <c r="B382" s="5" t="s">
        <v>129</v>
      </c>
      <c r="C382" s="5" t="s">
        <v>17</v>
      </c>
      <c r="D382" s="5" t="s">
        <v>202</v>
      </c>
      <c r="E382" s="5" t="s">
        <v>131</v>
      </c>
      <c r="F382" s="5" t="s">
        <v>56</v>
      </c>
      <c r="G382" s="5" t="s">
        <v>23</v>
      </c>
      <c r="H382" s="11">
        <v>19140000</v>
      </c>
      <c r="I382" s="11">
        <v>19140000</v>
      </c>
      <c r="J382" s="11">
        <f>J383</f>
        <v>8549632.2200000007</v>
      </c>
      <c r="K382" s="3">
        <f t="shared" si="67"/>
        <v>44.668924869383488</v>
      </c>
    </row>
    <row r="383" spans="1:11" ht="25.5" customHeight="1" x14ac:dyDescent="0.2">
      <c r="A383" s="6" t="s">
        <v>73</v>
      </c>
      <c r="B383" s="5" t="s">
        <v>129</v>
      </c>
      <c r="C383" s="5" t="s">
        <v>17</v>
      </c>
      <c r="D383" s="5" t="s">
        <v>202</v>
      </c>
      <c r="E383" s="5" t="s">
        <v>131</v>
      </c>
      <c r="F383" s="5" t="s">
        <v>56</v>
      </c>
      <c r="G383" s="5" t="s">
        <v>74</v>
      </c>
      <c r="H383" s="11">
        <v>19140000</v>
      </c>
      <c r="I383" s="11">
        <v>19140000</v>
      </c>
      <c r="J383" s="11">
        <v>8549632.2200000007</v>
      </c>
      <c r="K383" s="11">
        <f t="shared" si="67"/>
        <v>44.668924869383488</v>
      </c>
    </row>
    <row r="384" spans="1:11" ht="58.5" customHeight="1" x14ac:dyDescent="0.2">
      <c r="A384" s="6" t="s">
        <v>26</v>
      </c>
      <c r="B384" s="5" t="s">
        <v>129</v>
      </c>
      <c r="C384" s="5" t="s">
        <v>17</v>
      </c>
      <c r="D384" s="5" t="s">
        <v>202</v>
      </c>
      <c r="E384" s="5" t="s">
        <v>131</v>
      </c>
      <c r="F384" s="5" t="s">
        <v>56</v>
      </c>
      <c r="G384" s="5" t="s">
        <v>27</v>
      </c>
      <c r="H384" s="11">
        <f t="shared" ref="H384:I384" si="84">H385</f>
        <v>1146218</v>
      </c>
      <c r="I384" s="11">
        <f t="shared" si="84"/>
        <v>1146218</v>
      </c>
      <c r="J384" s="11">
        <f>J385</f>
        <v>468236.53</v>
      </c>
      <c r="K384" s="11">
        <f t="shared" si="67"/>
        <v>40.85056507575348</v>
      </c>
    </row>
    <row r="385" spans="1:11" ht="24" customHeight="1" x14ac:dyDescent="0.2">
      <c r="A385" s="6" t="s">
        <v>28</v>
      </c>
      <c r="B385" s="5" t="s">
        <v>129</v>
      </c>
      <c r="C385" s="5" t="s">
        <v>17</v>
      </c>
      <c r="D385" s="5" t="s">
        <v>202</v>
      </c>
      <c r="E385" s="5" t="s">
        <v>131</v>
      </c>
      <c r="F385" s="5" t="s">
        <v>56</v>
      </c>
      <c r="G385" s="5" t="s">
        <v>29</v>
      </c>
      <c r="H385" s="11">
        <v>1146218</v>
      </c>
      <c r="I385" s="11">
        <v>1146218</v>
      </c>
      <c r="J385" s="11">
        <v>468236.53</v>
      </c>
      <c r="K385" s="11">
        <f t="shared" si="67"/>
        <v>40.85056507575348</v>
      </c>
    </row>
    <row r="386" spans="1:11" ht="64.5" customHeight="1" x14ac:dyDescent="0.2">
      <c r="A386" s="6" t="s">
        <v>33</v>
      </c>
      <c r="B386" s="5" t="s">
        <v>129</v>
      </c>
      <c r="C386" s="5" t="s">
        <v>17</v>
      </c>
      <c r="D386" s="5" t="s">
        <v>202</v>
      </c>
      <c r="E386" s="5" t="s">
        <v>131</v>
      </c>
      <c r="F386" s="5" t="s">
        <v>56</v>
      </c>
      <c r="G386" s="5" t="s">
        <v>34</v>
      </c>
      <c r="H386" s="11">
        <v>50000</v>
      </c>
      <c r="I386" s="11">
        <v>50000</v>
      </c>
      <c r="J386" s="11">
        <f>J387</f>
        <v>0</v>
      </c>
      <c r="K386" s="11">
        <f t="shared" si="67"/>
        <v>0</v>
      </c>
    </row>
    <row r="387" spans="1:11" ht="48.95" customHeight="1" x14ac:dyDescent="0.2">
      <c r="A387" s="6" t="s">
        <v>71</v>
      </c>
      <c r="B387" s="5" t="s">
        <v>129</v>
      </c>
      <c r="C387" s="5" t="s">
        <v>17</v>
      </c>
      <c r="D387" s="5" t="s">
        <v>202</v>
      </c>
      <c r="E387" s="5" t="s">
        <v>131</v>
      </c>
      <c r="F387" s="5" t="s">
        <v>56</v>
      </c>
      <c r="G387" s="5" t="s">
        <v>72</v>
      </c>
      <c r="H387" s="11">
        <v>50000</v>
      </c>
      <c r="I387" s="11">
        <v>50000</v>
      </c>
      <c r="J387" s="11">
        <v>0</v>
      </c>
      <c r="K387" s="3">
        <f t="shared" si="67"/>
        <v>0</v>
      </c>
    </row>
    <row r="388" spans="1:11" ht="24" customHeight="1" x14ac:dyDescent="0.2">
      <c r="A388" s="29" t="s">
        <v>346</v>
      </c>
      <c r="B388" s="30" t="s">
        <v>129</v>
      </c>
      <c r="C388" s="30" t="s">
        <v>17</v>
      </c>
      <c r="D388" s="30" t="s">
        <v>183</v>
      </c>
      <c r="E388" s="31" t="s">
        <v>0</v>
      </c>
      <c r="F388" s="31" t="s">
        <v>0</v>
      </c>
      <c r="G388" s="31" t="s">
        <v>0</v>
      </c>
      <c r="H388" s="32">
        <v>60000</v>
      </c>
      <c r="I388" s="9">
        <f t="shared" ref="I388:J391" si="85">I389</f>
        <v>60000</v>
      </c>
      <c r="J388" s="9">
        <f t="shared" si="85"/>
        <v>50000</v>
      </c>
      <c r="K388" s="9">
        <f t="shared" si="67"/>
        <v>83.333333333333343</v>
      </c>
    </row>
    <row r="389" spans="1:11" ht="108.75" customHeight="1" x14ac:dyDescent="0.2">
      <c r="A389" s="29" t="s">
        <v>130</v>
      </c>
      <c r="B389" s="30" t="s">
        <v>129</v>
      </c>
      <c r="C389" s="30" t="s">
        <v>17</v>
      </c>
      <c r="D389" s="30" t="s">
        <v>183</v>
      </c>
      <c r="E389" s="30" t="s">
        <v>131</v>
      </c>
      <c r="F389" s="33" t="s">
        <v>0</v>
      </c>
      <c r="G389" s="33" t="s">
        <v>0</v>
      </c>
      <c r="H389" s="32">
        <v>60000</v>
      </c>
      <c r="I389" s="9">
        <f t="shared" si="85"/>
        <v>60000</v>
      </c>
      <c r="J389" s="9">
        <f t="shared" si="85"/>
        <v>50000</v>
      </c>
      <c r="K389" s="9">
        <f t="shared" si="67"/>
        <v>83.333333333333343</v>
      </c>
    </row>
    <row r="390" spans="1:11" ht="25.5" customHeight="1" x14ac:dyDescent="0.2">
      <c r="A390" s="17" t="s">
        <v>346</v>
      </c>
      <c r="B390" s="18" t="s">
        <v>129</v>
      </c>
      <c r="C390" s="18" t="s">
        <v>17</v>
      </c>
      <c r="D390" s="18" t="s">
        <v>183</v>
      </c>
      <c r="E390" s="18" t="s">
        <v>131</v>
      </c>
      <c r="F390" s="18" t="s">
        <v>347</v>
      </c>
      <c r="G390" s="19" t="s">
        <v>0</v>
      </c>
      <c r="H390" s="20">
        <v>60000</v>
      </c>
      <c r="I390" s="11">
        <f t="shared" si="85"/>
        <v>60000</v>
      </c>
      <c r="J390" s="11">
        <f t="shared" si="85"/>
        <v>50000</v>
      </c>
      <c r="K390" s="3">
        <f t="shared" ref="K390:K474" si="86">J390/I390*100</f>
        <v>83.333333333333343</v>
      </c>
    </row>
    <row r="391" spans="1:11" ht="71.25" customHeight="1" x14ac:dyDescent="0.2">
      <c r="A391" s="17" t="s">
        <v>116</v>
      </c>
      <c r="B391" s="18" t="s">
        <v>129</v>
      </c>
      <c r="C391" s="18" t="s">
        <v>17</v>
      </c>
      <c r="D391" s="18" t="s">
        <v>183</v>
      </c>
      <c r="E391" s="18" t="s">
        <v>131</v>
      </c>
      <c r="F391" s="18" t="s">
        <v>347</v>
      </c>
      <c r="G391" s="18" t="s">
        <v>117</v>
      </c>
      <c r="H391" s="20">
        <v>60000</v>
      </c>
      <c r="I391" s="11">
        <f t="shared" si="85"/>
        <v>60000</v>
      </c>
      <c r="J391" s="11">
        <f t="shared" si="85"/>
        <v>50000</v>
      </c>
      <c r="K391" s="3">
        <f t="shared" si="86"/>
        <v>83.333333333333343</v>
      </c>
    </row>
    <row r="392" spans="1:11" ht="48.95" customHeight="1" x14ac:dyDescent="0.2">
      <c r="A392" s="17" t="s">
        <v>156</v>
      </c>
      <c r="B392" s="18" t="s">
        <v>129</v>
      </c>
      <c r="C392" s="18" t="s">
        <v>17</v>
      </c>
      <c r="D392" s="18" t="s">
        <v>183</v>
      </c>
      <c r="E392" s="18" t="s">
        <v>131</v>
      </c>
      <c r="F392" s="18" t="s">
        <v>347</v>
      </c>
      <c r="G392" s="18" t="s">
        <v>157</v>
      </c>
      <c r="H392" s="20">
        <v>60000</v>
      </c>
      <c r="I392" s="11">
        <v>60000</v>
      </c>
      <c r="J392" s="11">
        <v>50000</v>
      </c>
      <c r="K392" s="3">
        <f t="shared" si="86"/>
        <v>83.333333333333343</v>
      </c>
    </row>
    <row r="393" spans="1:11" ht="48.95" customHeight="1" x14ac:dyDescent="0.2">
      <c r="A393" s="7" t="s">
        <v>158</v>
      </c>
      <c r="B393" s="8" t="s">
        <v>129</v>
      </c>
      <c r="C393" s="8" t="s">
        <v>17</v>
      </c>
      <c r="D393" s="8" t="s">
        <v>184</v>
      </c>
      <c r="E393" s="4" t="s">
        <v>0</v>
      </c>
      <c r="F393" s="4" t="s">
        <v>0</v>
      </c>
      <c r="G393" s="4" t="s">
        <v>0</v>
      </c>
      <c r="H393" s="9">
        <v>120000</v>
      </c>
      <c r="I393" s="9">
        <v>120000</v>
      </c>
      <c r="J393" s="9">
        <f>J394</f>
        <v>74300</v>
      </c>
      <c r="K393" s="9">
        <f t="shared" si="86"/>
        <v>61.916666666666664</v>
      </c>
    </row>
    <row r="394" spans="1:11" ht="75" customHeight="1" x14ac:dyDescent="0.2">
      <c r="A394" s="7" t="s">
        <v>130</v>
      </c>
      <c r="B394" s="8" t="s">
        <v>129</v>
      </c>
      <c r="C394" s="8" t="s">
        <v>17</v>
      </c>
      <c r="D394" s="8" t="s">
        <v>184</v>
      </c>
      <c r="E394" s="8" t="s">
        <v>131</v>
      </c>
      <c r="F394" s="10" t="s">
        <v>0</v>
      </c>
      <c r="G394" s="10" t="s">
        <v>0</v>
      </c>
      <c r="H394" s="9">
        <v>120000</v>
      </c>
      <c r="I394" s="9">
        <v>120000</v>
      </c>
      <c r="J394" s="9">
        <f>J395</f>
        <v>74300</v>
      </c>
      <c r="K394" s="9">
        <f t="shared" si="86"/>
        <v>61.916666666666664</v>
      </c>
    </row>
    <row r="395" spans="1:11" ht="37.5" customHeight="1" x14ac:dyDescent="0.2">
      <c r="A395" s="6" t="s">
        <v>158</v>
      </c>
      <c r="B395" s="5" t="s">
        <v>129</v>
      </c>
      <c r="C395" s="5" t="s">
        <v>17</v>
      </c>
      <c r="D395" s="5" t="s">
        <v>184</v>
      </c>
      <c r="E395" s="5" t="s">
        <v>131</v>
      </c>
      <c r="F395" s="5" t="s">
        <v>159</v>
      </c>
      <c r="G395" s="16" t="s">
        <v>0</v>
      </c>
      <c r="H395" s="11">
        <v>120000</v>
      </c>
      <c r="I395" s="11">
        <v>120000</v>
      </c>
      <c r="J395" s="11">
        <f>J396</f>
        <v>74300</v>
      </c>
      <c r="K395" s="11">
        <f t="shared" si="86"/>
        <v>61.916666666666664</v>
      </c>
    </row>
    <row r="396" spans="1:11" ht="41.25" customHeight="1" x14ac:dyDescent="0.2">
      <c r="A396" s="6" t="s">
        <v>116</v>
      </c>
      <c r="B396" s="5" t="s">
        <v>129</v>
      </c>
      <c r="C396" s="5" t="s">
        <v>17</v>
      </c>
      <c r="D396" s="5" t="s">
        <v>184</v>
      </c>
      <c r="E396" s="5" t="s">
        <v>131</v>
      </c>
      <c r="F396" s="5" t="s">
        <v>159</v>
      </c>
      <c r="G396" s="5" t="s">
        <v>117</v>
      </c>
      <c r="H396" s="11">
        <v>120000</v>
      </c>
      <c r="I396" s="11">
        <v>120000</v>
      </c>
      <c r="J396" s="11">
        <f>J397+J398</f>
        <v>74300</v>
      </c>
      <c r="K396" s="11">
        <f t="shared" si="86"/>
        <v>61.916666666666664</v>
      </c>
    </row>
    <row r="397" spans="1:11" ht="78" customHeight="1" x14ac:dyDescent="0.2">
      <c r="A397" s="6" t="s">
        <v>158</v>
      </c>
      <c r="B397" s="5" t="s">
        <v>129</v>
      </c>
      <c r="C397" s="5" t="s">
        <v>17</v>
      </c>
      <c r="D397" s="5" t="s">
        <v>184</v>
      </c>
      <c r="E397" s="5" t="s">
        <v>131</v>
      </c>
      <c r="F397" s="5" t="s">
        <v>159</v>
      </c>
      <c r="G397" s="5" t="s">
        <v>160</v>
      </c>
      <c r="H397" s="11">
        <v>100000</v>
      </c>
      <c r="I397" s="11">
        <v>100000</v>
      </c>
      <c r="J397" s="11">
        <v>74300</v>
      </c>
      <c r="K397" s="11">
        <f t="shared" si="86"/>
        <v>74.3</v>
      </c>
    </row>
    <row r="398" spans="1:11" ht="36" customHeight="1" x14ac:dyDescent="0.2">
      <c r="A398" s="6" t="s">
        <v>156</v>
      </c>
      <c r="B398" s="5" t="s">
        <v>129</v>
      </c>
      <c r="C398" s="5" t="s">
        <v>17</v>
      </c>
      <c r="D398" s="5" t="s">
        <v>184</v>
      </c>
      <c r="E398" s="5" t="s">
        <v>131</v>
      </c>
      <c r="F398" s="5" t="s">
        <v>159</v>
      </c>
      <c r="G398" s="5" t="s">
        <v>157</v>
      </c>
      <c r="H398" s="11">
        <v>20000</v>
      </c>
      <c r="I398" s="11">
        <v>20000</v>
      </c>
      <c r="J398" s="11">
        <v>0</v>
      </c>
      <c r="K398" s="11">
        <f t="shared" si="86"/>
        <v>0</v>
      </c>
    </row>
    <row r="399" spans="1:11" ht="78.75" customHeight="1" x14ac:dyDescent="0.2">
      <c r="A399" s="7" t="s">
        <v>161</v>
      </c>
      <c r="B399" s="8" t="s">
        <v>129</v>
      </c>
      <c r="C399" s="8" t="s">
        <v>17</v>
      </c>
      <c r="D399" s="8" t="s">
        <v>85</v>
      </c>
      <c r="E399" s="4" t="s">
        <v>0</v>
      </c>
      <c r="F399" s="4" t="s">
        <v>0</v>
      </c>
      <c r="G399" s="4" t="s">
        <v>0</v>
      </c>
      <c r="H399" s="9">
        <v>3156115</v>
      </c>
      <c r="I399" s="9">
        <v>3156115</v>
      </c>
      <c r="J399" s="9">
        <f>J400</f>
        <v>1333840.1100000001</v>
      </c>
      <c r="K399" s="9">
        <f t="shared" si="86"/>
        <v>42.262088358630791</v>
      </c>
    </row>
    <row r="400" spans="1:11" ht="43.5" customHeight="1" x14ac:dyDescent="0.2">
      <c r="A400" s="7" t="s">
        <v>130</v>
      </c>
      <c r="B400" s="8" t="s">
        <v>129</v>
      </c>
      <c r="C400" s="8" t="s">
        <v>17</v>
      </c>
      <c r="D400" s="8" t="s">
        <v>85</v>
      </c>
      <c r="E400" s="8" t="s">
        <v>131</v>
      </c>
      <c r="F400" s="10" t="s">
        <v>0</v>
      </c>
      <c r="G400" s="10" t="s">
        <v>0</v>
      </c>
      <c r="H400" s="9">
        <v>3156115</v>
      </c>
      <c r="I400" s="9">
        <v>3156115</v>
      </c>
      <c r="J400" s="9">
        <f>J401</f>
        <v>1333840.1100000001</v>
      </c>
      <c r="K400" s="9">
        <f t="shared" si="86"/>
        <v>42.262088358630791</v>
      </c>
    </row>
    <row r="401" spans="1:11" ht="48.95" customHeight="1" x14ac:dyDescent="0.2">
      <c r="A401" s="6" t="s">
        <v>161</v>
      </c>
      <c r="B401" s="5" t="s">
        <v>129</v>
      </c>
      <c r="C401" s="5" t="s">
        <v>17</v>
      </c>
      <c r="D401" s="5" t="s">
        <v>85</v>
      </c>
      <c r="E401" s="5" t="s">
        <v>131</v>
      </c>
      <c r="F401" s="5" t="s">
        <v>162</v>
      </c>
      <c r="G401" s="16" t="s">
        <v>0</v>
      </c>
      <c r="H401" s="11">
        <v>3156115</v>
      </c>
      <c r="I401" s="11">
        <v>3156115</v>
      </c>
      <c r="J401" s="11">
        <f>J402</f>
        <v>1333840.1100000001</v>
      </c>
      <c r="K401" s="11">
        <f t="shared" si="86"/>
        <v>42.262088358630791</v>
      </c>
    </row>
    <row r="402" spans="1:11" ht="80.25" customHeight="1" x14ac:dyDescent="0.2">
      <c r="A402" s="6" t="s">
        <v>116</v>
      </c>
      <c r="B402" s="5" t="s">
        <v>129</v>
      </c>
      <c r="C402" s="5" t="s">
        <v>17</v>
      </c>
      <c r="D402" s="5" t="s">
        <v>85</v>
      </c>
      <c r="E402" s="5" t="s">
        <v>131</v>
      </c>
      <c r="F402" s="5" t="s">
        <v>162</v>
      </c>
      <c r="G402" s="5" t="s">
        <v>117</v>
      </c>
      <c r="H402" s="11">
        <v>3156115</v>
      </c>
      <c r="I402" s="11">
        <v>3156115</v>
      </c>
      <c r="J402" s="11">
        <f>J403</f>
        <v>1333840.1100000001</v>
      </c>
      <c r="K402" s="3">
        <f t="shared" si="86"/>
        <v>42.262088358630791</v>
      </c>
    </row>
    <row r="403" spans="1:11" ht="61.5" customHeight="1" x14ac:dyDescent="0.2">
      <c r="A403" s="6" t="s">
        <v>118</v>
      </c>
      <c r="B403" s="5" t="s">
        <v>129</v>
      </c>
      <c r="C403" s="5" t="s">
        <v>17</v>
      </c>
      <c r="D403" s="5" t="s">
        <v>85</v>
      </c>
      <c r="E403" s="5" t="s">
        <v>131</v>
      </c>
      <c r="F403" s="5" t="s">
        <v>162</v>
      </c>
      <c r="G403" s="5" t="s">
        <v>119</v>
      </c>
      <c r="H403" s="11">
        <v>3156115</v>
      </c>
      <c r="I403" s="11">
        <v>3156115</v>
      </c>
      <c r="J403" s="11">
        <v>1333840.1100000001</v>
      </c>
      <c r="K403" s="3">
        <f t="shared" si="86"/>
        <v>42.262088358630791</v>
      </c>
    </row>
    <row r="404" spans="1:11" ht="71.25" customHeight="1" x14ac:dyDescent="0.2">
      <c r="A404" s="29" t="s">
        <v>348</v>
      </c>
      <c r="B404" s="30" t="s">
        <v>129</v>
      </c>
      <c r="C404" s="30" t="s">
        <v>17</v>
      </c>
      <c r="D404" s="30" t="s">
        <v>349</v>
      </c>
      <c r="E404" s="31" t="s">
        <v>0</v>
      </c>
      <c r="F404" s="31" t="s">
        <v>0</v>
      </c>
      <c r="G404" s="31" t="s">
        <v>0</v>
      </c>
      <c r="H404" s="9">
        <f t="shared" ref="H404:I406" si="87">H405</f>
        <v>66400</v>
      </c>
      <c r="I404" s="9">
        <f t="shared" si="87"/>
        <v>66400</v>
      </c>
      <c r="J404" s="9">
        <f>J405</f>
        <v>18000</v>
      </c>
      <c r="K404" s="9">
        <f t="shared" si="86"/>
        <v>27.108433734939759</v>
      </c>
    </row>
    <row r="405" spans="1:11" ht="37.5" customHeight="1" x14ac:dyDescent="0.2">
      <c r="A405" s="29" t="s">
        <v>130</v>
      </c>
      <c r="B405" s="30" t="s">
        <v>129</v>
      </c>
      <c r="C405" s="30" t="s">
        <v>17</v>
      </c>
      <c r="D405" s="30" t="s">
        <v>349</v>
      </c>
      <c r="E405" s="30" t="s">
        <v>131</v>
      </c>
      <c r="F405" s="33" t="s">
        <v>0</v>
      </c>
      <c r="G405" s="33" t="s">
        <v>0</v>
      </c>
      <c r="H405" s="9">
        <f t="shared" si="87"/>
        <v>66400</v>
      </c>
      <c r="I405" s="9">
        <f t="shared" si="87"/>
        <v>66400</v>
      </c>
      <c r="J405" s="9">
        <f>J406</f>
        <v>18000</v>
      </c>
      <c r="K405" s="9">
        <f t="shared" si="86"/>
        <v>27.108433734939759</v>
      </c>
    </row>
    <row r="406" spans="1:11" ht="75" customHeight="1" x14ac:dyDescent="0.2">
      <c r="A406" s="17" t="s">
        <v>348</v>
      </c>
      <c r="B406" s="18" t="s">
        <v>129</v>
      </c>
      <c r="C406" s="18" t="s">
        <v>17</v>
      </c>
      <c r="D406" s="18" t="s">
        <v>349</v>
      </c>
      <c r="E406" s="18" t="s">
        <v>131</v>
      </c>
      <c r="F406" s="18" t="s">
        <v>350</v>
      </c>
      <c r="G406" s="19" t="s">
        <v>0</v>
      </c>
      <c r="H406" s="11">
        <f t="shared" si="87"/>
        <v>66400</v>
      </c>
      <c r="I406" s="11">
        <f t="shared" si="87"/>
        <v>66400</v>
      </c>
      <c r="J406" s="11">
        <f>J407</f>
        <v>18000</v>
      </c>
      <c r="K406" s="3">
        <f t="shared" si="86"/>
        <v>27.108433734939759</v>
      </c>
    </row>
    <row r="407" spans="1:11" ht="78.75" customHeight="1" x14ac:dyDescent="0.2">
      <c r="A407" s="17" t="s">
        <v>42</v>
      </c>
      <c r="B407" s="18" t="s">
        <v>129</v>
      </c>
      <c r="C407" s="18" t="s">
        <v>17</v>
      </c>
      <c r="D407" s="18" t="s">
        <v>349</v>
      </c>
      <c r="E407" s="18" t="s">
        <v>131</v>
      </c>
      <c r="F407" s="18" t="s">
        <v>350</v>
      </c>
      <c r="G407" s="18" t="s">
        <v>43</v>
      </c>
      <c r="H407" s="11">
        <f t="shared" ref="H407:I407" si="88">H408+H409</f>
        <v>66400</v>
      </c>
      <c r="I407" s="11">
        <f t="shared" si="88"/>
        <v>66400</v>
      </c>
      <c r="J407" s="11">
        <f>J408+J409</f>
        <v>18000</v>
      </c>
      <c r="K407" s="3">
        <f t="shared" si="86"/>
        <v>27.108433734939759</v>
      </c>
    </row>
    <row r="408" spans="1:11" ht="48.95" customHeight="1" x14ac:dyDescent="0.2">
      <c r="A408" s="17" t="s">
        <v>44</v>
      </c>
      <c r="B408" s="18" t="s">
        <v>129</v>
      </c>
      <c r="C408" s="18" t="s">
        <v>17</v>
      </c>
      <c r="D408" s="18" t="s">
        <v>349</v>
      </c>
      <c r="E408" s="18" t="s">
        <v>131</v>
      </c>
      <c r="F408" s="18" t="s">
        <v>350</v>
      </c>
      <c r="G408" s="18" t="s">
        <v>45</v>
      </c>
      <c r="H408" s="20">
        <v>41200</v>
      </c>
      <c r="I408" s="11">
        <v>41200</v>
      </c>
      <c r="J408" s="11">
        <v>0</v>
      </c>
      <c r="K408" s="3">
        <f t="shared" si="86"/>
        <v>0</v>
      </c>
    </row>
    <row r="409" spans="1:11" ht="125.25" customHeight="1" x14ac:dyDescent="0.2">
      <c r="A409" s="17" t="s">
        <v>59</v>
      </c>
      <c r="B409" s="18" t="s">
        <v>129</v>
      </c>
      <c r="C409" s="18" t="s">
        <v>17</v>
      </c>
      <c r="D409" s="18" t="s">
        <v>349</v>
      </c>
      <c r="E409" s="18" t="s">
        <v>131</v>
      </c>
      <c r="F409" s="18" t="s">
        <v>350</v>
      </c>
      <c r="G409" s="18" t="s">
        <v>60</v>
      </c>
      <c r="H409" s="20">
        <v>25200</v>
      </c>
      <c r="I409" s="11">
        <v>25200</v>
      </c>
      <c r="J409" s="11">
        <v>18000</v>
      </c>
      <c r="K409" s="3">
        <f t="shared" si="86"/>
        <v>71.428571428571431</v>
      </c>
    </row>
    <row r="410" spans="1:11" ht="48.95" customHeight="1" x14ac:dyDescent="0.2">
      <c r="A410" s="7" t="s">
        <v>307</v>
      </c>
      <c r="B410" s="8" t="s">
        <v>163</v>
      </c>
      <c r="C410" s="4" t="s">
        <v>0</v>
      </c>
      <c r="D410" s="4" t="s">
        <v>0</v>
      </c>
      <c r="E410" s="4" t="s">
        <v>0</v>
      </c>
      <c r="F410" s="4" t="s">
        <v>0</v>
      </c>
      <c r="G410" s="4" t="s">
        <v>0</v>
      </c>
      <c r="H410" s="9">
        <f t="shared" ref="H410:I412" si="89">H411</f>
        <v>7294994</v>
      </c>
      <c r="I410" s="9">
        <f t="shared" si="89"/>
        <v>7294994</v>
      </c>
      <c r="J410" s="9">
        <f>J411</f>
        <v>3512621.53</v>
      </c>
      <c r="K410" s="9">
        <f t="shared" si="86"/>
        <v>48.15112294814773</v>
      </c>
    </row>
    <row r="411" spans="1:11" ht="65.25" customHeight="1" x14ac:dyDescent="0.2">
      <c r="A411" s="7" t="s">
        <v>203</v>
      </c>
      <c r="B411" s="8" t="s">
        <v>163</v>
      </c>
      <c r="C411" s="8" t="s">
        <v>17</v>
      </c>
      <c r="D411" s="8" t="s">
        <v>65</v>
      </c>
      <c r="E411" s="4" t="s">
        <v>0</v>
      </c>
      <c r="F411" s="4" t="s">
        <v>0</v>
      </c>
      <c r="G411" s="4" t="s">
        <v>0</v>
      </c>
      <c r="H411" s="9">
        <f t="shared" si="89"/>
        <v>7294994</v>
      </c>
      <c r="I411" s="9">
        <f t="shared" si="89"/>
        <v>7294994</v>
      </c>
      <c r="J411" s="9">
        <f>J412</f>
        <v>3512621.53</v>
      </c>
      <c r="K411" s="9">
        <f t="shared" si="86"/>
        <v>48.15112294814773</v>
      </c>
    </row>
    <row r="412" spans="1:11" ht="102" customHeight="1" x14ac:dyDescent="0.2">
      <c r="A412" s="7" t="s">
        <v>251</v>
      </c>
      <c r="B412" s="8" t="s">
        <v>163</v>
      </c>
      <c r="C412" s="8" t="s">
        <v>17</v>
      </c>
      <c r="D412" s="8" t="s">
        <v>65</v>
      </c>
      <c r="E412" s="8" t="s">
        <v>32</v>
      </c>
      <c r="F412" s="10" t="s">
        <v>0</v>
      </c>
      <c r="G412" s="10" t="s">
        <v>0</v>
      </c>
      <c r="H412" s="9">
        <f t="shared" si="89"/>
        <v>7294994</v>
      </c>
      <c r="I412" s="9">
        <f t="shared" si="89"/>
        <v>7294994</v>
      </c>
      <c r="J412" s="9">
        <f>J413</f>
        <v>3512621.53</v>
      </c>
      <c r="K412" s="9">
        <f t="shared" si="86"/>
        <v>48.15112294814773</v>
      </c>
    </row>
    <row r="413" spans="1:11" ht="70.5" customHeight="1" x14ac:dyDescent="0.2">
      <c r="A413" s="6" t="s">
        <v>20</v>
      </c>
      <c r="B413" s="5" t="s">
        <v>163</v>
      </c>
      <c r="C413" s="5" t="s">
        <v>17</v>
      </c>
      <c r="D413" s="5" t="s">
        <v>65</v>
      </c>
      <c r="E413" s="5" t="s">
        <v>32</v>
      </c>
      <c r="F413" s="5" t="s">
        <v>21</v>
      </c>
      <c r="G413" s="16" t="s">
        <v>0</v>
      </c>
      <c r="H413" s="11">
        <f>H414+H416</f>
        <v>7294994</v>
      </c>
      <c r="I413" s="11">
        <f t="shared" ref="I413:J413" si="90">I414+I416</f>
        <v>7294994</v>
      </c>
      <c r="J413" s="11">
        <f t="shared" si="90"/>
        <v>3512621.53</v>
      </c>
      <c r="K413" s="3">
        <f t="shared" si="86"/>
        <v>48.15112294814773</v>
      </c>
    </row>
    <row r="414" spans="1:11" ht="75.75" customHeight="1" x14ac:dyDescent="0.2">
      <c r="A414" s="6" t="s">
        <v>22</v>
      </c>
      <c r="B414" s="5" t="s">
        <v>163</v>
      </c>
      <c r="C414" s="5" t="s">
        <v>17</v>
      </c>
      <c r="D414" s="5" t="s">
        <v>65</v>
      </c>
      <c r="E414" s="5" t="s">
        <v>32</v>
      </c>
      <c r="F414" s="5" t="s">
        <v>21</v>
      </c>
      <c r="G414" s="5" t="s">
        <v>23</v>
      </c>
      <c r="H414" s="11">
        <f>H415</f>
        <v>6992065</v>
      </c>
      <c r="I414" s="11">
        <f>I415</f>
        <v>6992065</v>
      </c>
      <c r="J414" s="11">
        <f>J415</f>
        <v>3344147.65</v>
      </c>
      <c r="K414" s="11">
        <f t="shared" si="86"/>
        <v>47.827754032606961</v>
      </c>
    </row>
    <row r="415" spans="1:11" ht="60" customHeight="1" x14ac:dyDescent="0.2">
      <c r="A415" s="6" t="s">
        <v>24</v>
      </c>
      <c r="B415" s="5" t="s">
        <v>163</v>
      </c>
      <c r="C415" s="5" t="s">
        <v>17</v>
      </c>
      <c r="D415" s="5" t="s">
        <v>65</v>
      </c>
      <c r="E415" s="5" t="s">
        <v>32</v>
      </c>
      <c r="F415" s="5" t="s">
        <v>21</v>
      </c>
      <c r="G415" s="5" t="s">
        <v>25</v>
      </c>
      <c r="H415" s="11">
        <v>6992065</v>
      </c>
      <c r="I415" s="11">
        <v>6992065</v>
      </c>
      <c r="J415" s="11">
        <v>3344147.65</v>
      </c>
      <c r="K415" s="3">
        <f t="shared" si="86"/>
        <v>47.827754032606961</v>
      </c>
    </row>
    <row r="416" spans="1:11" ht="54" customHeight="1" x14ac:dyDescent="0.2">
      <c r="A416" s="6" t="s">
        <v>26</v>
      </c>
      <c r="B416" s="5" t="s">
        <v>163</v>
      </c>
      <c r="C416" s="5" t="s">
        <v>17</v>
      </c>
      <c r="D416" s="5" t="s">
        <v>65</v>
      </c>
      <c r="E416" s="5" t="s">
        <v>32</v>
      </c>
      <c r="F416" s="5" t="s">
        <v>21</v>
      </c>
      <c r="G416" s="5" t="s">
        <v>27</v>
      </c>
      <c r="H416" s="11">
        <f t="shared" ref="H416:I416" si="91">H417</f>
        <v>302929</v>
      </c>
      <c r="I416" s="11">
        <f t="shared" si="91"/>
        <v>302929</v>
      </c>
      <c r="J416" s="11">
        <f>J417</f>
        <v>168473.88</v>
      </c>
      <c r="K416" s="11">
        <f t="shared" si="86"/>
        <v>55.614972485301841</v>
      </c>
    </row>
    <row r="417" spans="1:11" ht="48.95" customHeight="1" x14ac:dyDescent="0.2">
      <c r="A417" s="6" t="s">
        <v>28</v>
      </c>
      <c r="B417" s="5" t="s">
        <v>163</v>
      </c>
      <c r="C417" s="5" t="s">
        <v>17</v>
      </c>
      <c r="D417" s="5" t="s">
        <v>65</v>
      </c>
      <c r="E417" s="5" t="s">
        <v>32</v>
      </c>
      <c r="F417" s="5" t="s">
        <v>21</v>
      </c>
      <c r="G417" s="5" t="s">
        <v>29</v>
      </c>
      <c r="H417" s="11">
        <v>302929</v>
      </c>
      <c r="I417" s="11">
        <v>302929</v>
      </c>
      <c r="J417" s="11">
        <v>168473.88</v>
      </c>
      <c r="K417" s="11">
        <f t="shared" si="86"/>
        <v>55.614972485301841</v>
      </c>
    </row>
    <row r="418" spans="1:11" ht="48.95" customHeight="1" x14ac:dyDescent="0.2">
      <c r="A418" s="7" t="s">
        <v>308</v>
      </c>
      <c r="B418" s="8" t="s">
        <v>164</v>
      </c>
      <c r="C418" s="4" t="s">
        <v>0</v>
      </c>
      <c r="D418" s="4" t="s">
        <v>0</v>
      </c>
      <c r="E418" s="4" t="s">
        <v>0</v>
      </c>
      <c r="F418" s="4" t="s">
        <v>0</v>
      </c>
      <c r="G418" s="4" t="s">
        <v>0</v>
      </c>
      <c r="H418" s="9">
        <f t="shared" ref="H418:I418" si="92">H419+H428+H433</f>
        <v>6261472</v>
      </c>
      <c r="I418" s="9">
        <f t="shared" si="92"/>
        <v>6261472</v>
      </c>
      <c r="J418" s="9">
        <f>J419+J428+J433</f>
        <v>3450642.91</v>
      </c>
      <c r="K418" s="9">
        <f t="shared" si="86"/>
        <v>55.109132644847733</v>
      </c>
    </row>
    <row r="419" spans="1:11" ht="84" customHeight="1" x14ac:dyDescent="0.2">
      <c r="A419" s="7" t="s">
        <v>54</v>
      </c>
      <c r="B419" s="8" t="s">
        <v>164</v>
      </c>
      <c r="C419" s="8" t="s">
        <v>17</v>
      </c>
      <c r="D419" s="8" t="s">
        <v>65</v>
      </c>
      <c r="E419" s="4" t="s">
        <v>0</v>
      </c>
      <c r="F419" s="4" t="s">
        <v>0</v>
      </c>
      <c r="G419" s="4" t="s">
        <v>0</v>
      </c>
      <c r="H419" s="9">
        <f t="shared" ref="H419:I420" si="93">H420</f>
        <v>5193096</v>
      </c>
      <c r="I419" s="9">
        <f t="shared" si="93"/>
        <v>5193096</v>
      </c>
      <c r="J419" s="9">
        <f>J420</f>
        <v>2405669.91</v>
      </c>
      <c r="K419" s="9">
        <f t="shared" si="86"/>
        <v>46.324387417448094</v>
      </c>
    </row>
    <row r="420" spans="1:11" ht="57" customHeight="1" x14ac:dyDescent="0.2">
      <c r="A420" s="7" t="s">
        <v>252</v>
      </c>
      <c r="B420" s="8" t="s">
        <v>164</v>
      </c>
      <c r="C420" s="8" t="s">
        <v>17</v>
      </c>
      <c r="D420" s="8" t="s">
        <v>65</v>
      </c>
      <c r="E420" s="8" t="s">
        <v>165</v>
      </c>
      <c r="F420" s="10" t="s">
        <v>0</v>
      </c>
      <c r="G420" s="10" t="s">
        <v>0</v>
      </c>
      <c r="H420" s="9">
        <f t="shared" si="93"/>
        <v>5193096</v>
      </c>
      <c r="I420" s="9">
        <f t="shared" si="93"/>
        <v>5193096</v>
      </c>
      <c r="J420" s="9">
        <f>J421</f>
        <v>2405669.91</v>
      </c>
      <c r="K420" s="9">
        <f t="shared" si="86"/>
        <v>46.324387417448094</v>
      </c>
    </row>
    <row r="421" spans="1:11" ht="73.5" customHeight="1" x14ac:dyDescent="0.2">
      <c r="A421" s="6" t="s">
        <v>54</v>
      </c>
      <c r="B421" s="5" t="s">
        <v>164</v>
      </c>
      <c r="C421" s="5" t="s">
        <v>17</v>
      </c>
      <c r="D421" s="5" t="s">
        <v>65</v>
      </c>
      <c r="E421" s="5" t="s">
        <v>165</v>
      </c>
      <c r="F421" s="5" t="s">
        <v>21</v>
      </c>
      <c r="G421" s="16" t="s">
        <v>0</v>
      </c>
      <c r="H421" s="11">
        <f t="shared" ref="H421:I421" si="94">H422+H424</f>
        <v>5193096</v>
      </c>
      <c r="I421" s="11">
        <f t="shared" si="94"/>
        <v>5193096</v>
      </c>
      <c r="J421" s="11">
        <f>J422+J424</f>
        <v>2405669.91</v>
      </c>
      <c r="K421" s="11">
        <f t="shared" si="86"/>
        <v>46.324387417448094</v>
      </c>
    </row>
    <row r="422" spans="1:11" ht="48.95" customHeight="1" x14ac:dyDescent="0.2">
      <c r="A422" s="6" t="s">
        <v>22</v>
      </c>
      <c r="B422" s="5" t="s">
        <v>164</v>
      </c>
      <c r="C422" s="5" t="s">
        <v>17</v>
      </c>
      <c r="D422" s="5" t="s">
        <v>65</v>
      </c>
      <c r="E422" s="5" t="s">
        <v>165</v>
      </c>
      <c r="F422" s="5" t="s">
        <v>21</v>
      </c>
      <c r="G422" s="5" t="s">
        <v>23</v>
      </c>
      <c r="H422" s="11">
        <v>5002220</v>
      </c>
      <c r="I422" s="11">
        <v>5002220</v>
      </c>
      <c r="J422" s="11">
        <f>J423</f>
        <v>2387660.73</v>
      </c>
      <c r="K422" s="11">
        <f t="shared" si="86"/>
        <v>47.732021582417403</v>
      </c>
    </row>
    <row r="423" spans="1:11" ht="63" customHeight="1" x14ac:dyDescent="0.2">
      <c r="A423" s="6" t="s">
        <v>24</v>
      </c>
      <c r="B423" s="5" t="s">
        <v>164</v>
      </c>
      <c r="C423" s="5" t="s">
        <v>17</v>
      </c>
      <c r="D423" s="5" t="s">
        <v>65</v>
      </c>
      <c r="E423" s="5" t="s">
        <v>165</v>
      </c>
      <c r="F423" s="5" t="s">
        <v>21</v>
      </c>
      <c r="G423" s="5" t="s">
        <v>25</v>
      </c>
      <c r="H423" s="11">
        <v>5002220</v>
      </c>
      <c r="I423" s="11">
        <v>5002220</v>
      </c>
      <c r="J423" s="11">
        <v>2387660.73</v>
      </c>
      <c r="K423" s="11">
        <f t="shared" si="86"/>
        <v>47.732021582417403</v>
      </c>
    </row>
    <row r="424" spans="1:11" ht="128.25" customHeight="1" x14ac:dyDescent="0.2">
      <c r="A424" s="6" t="s">
        <v>26</v>
      </c>
      <c r="B424" s="5" t="s">
        <v>164</v>
      </c>
      <c r="C424" s="5" t="s">
        <v>17</v>
      </c>
      <c r="D424" s="5" t="s">
        <v>65</v>
      </c>
      <c r="E424" s="5" t="s">
        <v>165</v>
      </c>
      <c r="F424" s="5" t="s">
        <v>21</v>
      </c>
      <c r="G424" s="5" t="s">
        <v>27</v>
      </c>
      <c r="H424" s="11">
        <v>190876</v>
      </c>
      <c r="I424" s="11">
        <v>190876</v>
      </c>
      <c r="J424" s="11">
        <f>J425</f>
        <v>18009.18</v>
      </c>
      <c r="K424" s="3">
        <f t="shared" si="86"/>
        <v>9.4350154026697961</v>
      </c>
    </row>
    <row r="425" spans="1:11" ht="48.95" customHeight="1" x14ac:dyDescent="0.2">
      <c r="A425" s="6" t="s">
        <v>28</v>
      </c>
      <c r="B425" s="5" t="s">
        <v>164</v>
      </c>
      <c r="C425" s="5" t="s">
        <v>17</v>
      </c>
      <c r="D425" s="5" t="s">
        <v>65</v>
      </c>
      <c r="E425" s="5" t="s">
        <v>165</v>
      </c>
      <c r="F425" s="5" t="s">
        <v>21</v>
      </c>
      <c r="G425" s="5" t="s">
        <v>29</v>
      </c>
      <c r="H425" s="11">
        <v>190876</v>
      </c>
      <c r="I425" s="11">
        <v>190876</v>
      </c>
      <c r="J425" s="11">
        <v>18009.18</v>
      </c>
      <c r="K425" s="3">
        <f t="shared" si="86"/>
        <v>9.4350154026697961</v>
      </c>
    </row>
    <row r="426" spans="1:11" ht="48.95" customHeight="1" x14ac:dyDescent="0.2">
      <c r="A426" s="6" t="s">
        <v>33</v>
      </c>
      <c r="B426" s="5" t="s">
        <v>164</v>
      </c>
      <c r="C426" s="5" t="s">
        <v>17</v>
      </c>
      <c r="D426" s="5" t="s">
        <v>65</v>
      </c>
      <c r="E426" s="5" t="s">
        <v>165</v>
      </c>
      <c r="F426" s="5" t="s">
        <v>21</v>
      </c>
      <c r="G426" s="5" t="s">
        <v>34</v>
      </c>
      <c r="H426" s="11">
        <v>0</v>
      </c>
      <c r="I426" s="11">
        <v>0</v>
      </c>
      <c r="J426" s="11">
        <v>0</v>
      </c>
      <c r="K426" s="11" t="e">
        <f t="shared" si="86"/>
        <v>#DIV/0!</v>
      </c>
    </row>
    <row r="427" spans="1:11" ht="48.95" customHeight="1" x14ac:dyDescent="0.2">
      <c r="A427" s="6" t="s">
        <v>71</v>
      </c>
      <c r="B427" s="5" t="s">
        <v>164</v>
      </c>
      <c r="C427" s="5" t="s">
        <v>17</v>
      </c>
      <c r="D427" s="5" t="s">
        <v>65</v>
      </c>
      <c r="E427" s="5" t="s">
        <v>165</v>
      </c>
      <c r="F427" s="5" t="s">
        <v>21</v>
      </c>
      <c r="G427" s="5" t="s">
        <v>72</v>
      </c>
      <c r="H427" s="11">
        <v>0</v>
      </c>
      <c r="I427" s="11">
        <v>0</v>
      </c>
      <c r="J427" s="11">
        <v>0</v>
      </c>
      <c r="K427" s="11" t="e">
        <f t="shared" si="86"/>
        <v>#DIV/0!</v>
      </c>
    </row>
    <row r="428" spans="1:11" ht="48.95" customHeight="1" x14ac:dyDescent="0.2">
      <c r="A428" s="7" t="s">
        <v>253</v>
      </c>
      <c r="B428" s="8" t="s">
        <v>164</v>
      </c>
      <c r="C428" s="8" t="s">
        <v>17</v>
      </c>
      <c r="D428" s="8" t="s">
        <v>129</v>
      </c>
      <c r="E428" s="4" t="s">
        <v>0</v>
      </c>
      <c r="F428" s="4" t="s">
        <v>0</v>
      </c>
      <c r="G428" s="4" t="s">
        <v>0</v>
      </c>
      <c r="H428" s="9">
        <f t="shared" ref="H428:I431" si="95">H429</f>
        <v>68376</v>
      </c>
      <c r="I428" s="9">
        <f t="shared" si="95"/>
        <v>68376</v>
      </c>
      <c r="J428" s="9">
        <f>J429</f>
        <v>47496</v>
      </c>
      <c r="K428" s="9">
        <f t="shared" si="86"/>
        <v>69.462969462969454</v>
      </c>
    </row>
    <row r="429" spans="1:11" ht="81" customHeight="1" x14ac:dyDescent="0.2">
      <c r="A429" s="7" t="s">
        <v>252</v>
      </c>
      <c r="B429" s="8" t="s">
        <v>164</v>
      </c>
      <c r="C429" s="8" t="s">
        <v>17</v>
      </c>
      <c r="D429" s="8" t="s">
        <v>129</v>
      </c>
      <c r="E429" s="8" t="s">
        <v>165</v>
      </c>
      <c r="F429" s="10" t="s">
        <v>0</v>
      </c>
      <c r="G429" s="10" t="s">
        <v>0</v>
      </c>
      <c r="H429" s="9">
        <f t="shared" si="95"/>
        <v>68376</v>
      </c>
      <c r="I429" s="9">
        <f t="shared" si="95"/>
        <v>68376</v>
      </c>
      <c r="J429" s="9">
        <f>J430</f>
        <v>47496</v>
      </c>
      <c r="K429" s="9">
        <f t="shared" si="86"/>
        <v>69.462969462969454</v>
      </c>
    </row>
    <row r="430" spans="1:11" ht="48.95" customHeight="1" x14ac:dyDescent="0.2">
      <c r="A430" s="6" t="s">
        <v>253</v>
      </c>
      <c r="B430" s="5" t="s">
        <v>164</v>
      </c>
      <c r="C430" s="5" t="s">
        <v>17</v>
      </c>
      <c r="D430" s="5" t="s">
        <v>129</v>
      </c>
      <c r="E430" s="5" t="s">
        <v>165</v>
      </c>
      <c r="F430" s="5" t="s">
        <v>254</v>
      </c>
      <c r="G430" s="16" t="s">
        <v>0</v>
      </c>
      <c r="H430" s="11">
        <f t="shared" si="95"/>
        <v>68376</v>
      </c>
      <c r="I430" s="11">
        <f t="shared" si="95"/>
        <v>68376</v>
      </c>
      <c r="J430" s="11">
        <f>J431</f>
        <v>47496</v>
      </c>
      <c r="K430" s="11">
        <f t="shared" si="86"/>
        <v>69.462969462969454</v>
      </c>
    </row>
    <row r="431" spans="1:11" ht="66" customHeight="1" x14ac:dyDescent="0.2">
      <c r="A431" s="6" t="s">
        <v>26</v>
      </c>
      <c r="B431" s="5" t="s">
        <v>164</v>
      </c>
      <c r="C431" s="5" t="s">
        <v>17</v>
      </c>
      <c r="D431" s="5" t="s">
        <v>129</v>
      </c>
      <c r="E431" s="5" t="s">
        <v>165</v>
      </c>
      <c r="F431" s="5" t="s">
        <v>254</v>
      </c>
      <c r="G431" s="5" t="s">
        <v>27</v>
      </c>
      <c r="H431" s="11">
        <f t="shared" si="95"/>
        <v>68376</v>
      </c>
      <c r="I431" s="11">
        <f t="shared" si="95"/>
        <v>68376</v>
      </c>
      <c r="J431" s="11">
        <f>J432</f>
        <v>47496</v>
      </c>
      <c r="K431" s="11">
        <f t="shared" si="86"/>
        <v>69.462969462969454</v>
      </c>
    </row>
    <row r="432" spans="1:11" ht="48.95" customHeight="1" x14ac:dyDescent="0.2">
      <c r="A432" s="6" t="s">
        <v>28</v>
      </c>
      <c r="B432" s="5" t="s">
        <v>164</v>
      </c>
      <c r="C432" s="5" t="s">
        <v>17</v>
      </c>
      <c r="D432" s="5" t="s">
        <v>129</v>
      </c>
      <c r="E432" s="5" t="s">
        <v>165</v>
      </c>
      <c r="F432" s="5" t="s">
        <v>254</v>
      </c>
      <c r="G432" s="5" t="s">
        <v>29</v>
      </c>
      <c r="H432" s="11">
        <v>68376</v>
      </c>
      <c r="I432" s="11">
        <v>68376</v>
      </c>
      <c r="J432" s="11">
        <v>47496</v>
      </c>
      <c r="K432" s="11">
        <f t="shared" si="86"/>
        <v>69.462969462969454</v>
      </c>
    </row>
    <row r="433" spans="1:11" ht="48.95" customHeight="1" x14ac:dyDescent="0.2">
      <c r="A433" s="29" t="s">
        <v>351</v>
      </c>
      <c r="B433" s="30" t="s">
        <v>164</v>
      </c>
      <c r="C433" s="30" t="s">
        <v>17</v>
      </c>
      <c r="D433" s="30" t="s">
        <v>174</v>
      </c>
      <c r="E433" s="31" t="s">
        <v>0</v>
      </c>
      <c r="F433" s="31" t="s">
        <v>0</v>
      </c>
      <c r="G433" s="31" t="s">
        <v>0</v>
      </c>
      <c r="H433" s="11">
        <f t="shared" ref="H433:I436" si="96">H434</f>
        <v>1000000</v>
      </c>
      <c r="I433" s="11">
        <f t="shared" si="96"/>
        <v>1000000</v>
      </c>
      <c r="J433" s="11">
        <f>J434</f>
        <v>997477</v>
      </c>
      <c r="K433" s="11">
        <f t="shared" si="86"/>
        <v>99.747699999999995</v>
      </c>
    </row>
    <row r="434" spans="1:11" ht="58.5" customHeight="1" x14ac:dyDescent="0.2">
      <c r="A434" s="29" t="s">
        <v>252</v>
      </c>
      <c r="B434" s="30" t="s">
        <v>164</v>
      </c>
      <c r="C434" s="30" t="s">
        <v>17</v>
      </c>
      <c r="D434" s="30" t="s">
        <v>174</v>
      </c>
      <c r="E434" s="30" t="s">
        <v>165</v>
      </c>
      <c r="F434" s="33" t="s">
        <v>0</v>
      </c>
      <c r="G434" s="33" t="s">
        <v>0</v>
      </c>
      <c r="H434" s="11">
        <f t="shared" si="96"/>
        <v>1000000</v>
      </c>
      <c r="I434" s="11">
        <f t="shared" si="96"/>
        <v>1000000</v>
      </c>
      <c r="J434" s="11">
        <f>J435</f>
        <v>997477</v>
      </c>
      <c r="K434" s="11">
        <f t="shared" si="86"/>
        <v>99.747699999999995</v>
      </c>
    </row>
    <row r="435" spans="1:11" ht="46.5" customHeight="1" x14ac:dyDescent="0.2">
      <c r="A435" s="17" t="s">
        <v>351</v>
      </c>
      <c r="B435" s="18" t="s">
        <v>164</v>
      </c>
      <c r="C435" s="18" t="s">
        <v>17</v>
      </c>
      <c r="D435" s="18" t="s">
        <v>174</v>
      </c>
      <c r="E435" s="18" t="s">
        <v>165</v>
      </c>
      <c r="F435" s="18" t="s">
        <v>352</v>
      </c>
      <c r="G435" s="19" t="s">
        <v>0</v>
      </c>
      <c r="H435" s="11">
        <f t="shared" si="96"/>
        <v>1000000</v>
      </c>
      <c r="I435" s="11">
        <f t="shared" si="96"/>
        <v>1000000</v>
      </c>
      <c r="J435" s="11">
        <f>J436</f>
        <v>997477</v>
      </c>
      <c r="K435" s="11">
        <f t="shared" si="86"/>
        <v>99.747699999999995</v>
      </c>
    </row>
    <row r="436" spans="1:11" ht="48.75" hidden="1" customHeight="1" x14ac:dyDescent="0.2">
      <c r="A436" s="17" t="s">
        <v>26</v>
      </c>
      <c r="B436" s="18" t="s">
        <v>164</v>
      </c>
      <c r="C436" s="18" t="s">
        <v>17</v>
      </c>
      <c r="D436" s="18" t="s">
        <v>174</v>
      </c>
      <c r="E436" s="18" t="s">
        <v>165</v>
      </c>
      <c r="F436" s="18" t="s">
        <v>352</v>
      </c>
      <c r="G436" s="18" t="s">
        <v>27</v>
      </c>
      <c r="H436" s="11">
        <f t="shared" si="96"/>
        <v>1000000</v>
      </c>
      <c r="I436" s="11">
        <f t="shared" si="96"/>
        <v>1000000</v>
      </c>
      <c r="J436" s="11">
        <f>J437</f>
        <v>997477</v>
      </c>
      <c r="K436" s="11">
        <f t="shared" si="86"/>
        <v>99.747699999999995</v>
      </c>
    </row>
    <row r="437" spans="1:11" ht="71.25" hidden="1" customHeight="1" x14ac:dyDescent="0.2">
      <c r="A437" s="17" t="s">
        <v>28</v>
      </c>
      <c r="B437" s="18" t="s">
        <v>164</v>
      </c>
      <c r="C437" s="18" t="s">
        <v>17</v>
      </c>
      <c r="D437" s="18" t="s">
        <v>174</v>
      </c>
      <c r="E437" s="18" t="s">
        <v>165</v>
      </c>
      <c r="F437" s="18" t="s">
        <v>352</v>
      </c>
      <c r="G437" s="18" t="s">
        <v>29</v>
      </c>
      <c r="H437" s="20">
        <v>1000000</v>
      </c>
      <c r="I437" s="11">
        <v>1000000</v>
      </c>
      <c r="J437" s="11">
        <v>997477</v>
      </c>
      <c r="K437" s="11">
        <f t="shared" si="86"/>
        <v>99.747699999999995</v>
      </c>
    </row>
    <row r="438" spans="1:11" ht="48.75" hidden="1" customHeight="1" x14ac:dyDescent="0.2">
      <c r="A438" s="7" t="s">
        <v>255</v>
      </c>
      <c r="B438" s="8" t="s">
        <v>181</v>
      </c>
      <c r="C438" s="4" t="s">
        <v>0</v>
      </c>
      <c r="D438" s="4" t="s">
        <v>0</v>
      </c>
      <c r="E438" s="4" t="s">
        <v>0</v>
      </c>
      <c r="F438" s="4" t="s">
        <v>0</v>
      </c>
      <c r="G438" s="4" t="s">
        <v>0</v>
      </c>
      <c r="H438" s="9">
        <f t="shared" ref="H438:I438" si="97">H439+H444+H452+H463+H471+H479+H486+H493+H511+H519+H506</f>
        <v>111226084.67</v>
      </c>
      <c r="I438" s="9">
        <f t="shared" si="97"/>
        <v>111226084.67</v>
      </c>
      <c r="J438" s="9">
        <f>J439+J444+J452+J463+J471+J479+J486+J493+J511+J519+J506</f>
        <v>50999479.679999992</v>
      </c>
      <c r="K438" s="9">
        <f t="shared" si="86"/>
        <v>45.852085714706107</v>
      </c>
    </row>
    <row r="439" spans="1:11" ht="82.5" customHeight="1" x14ac:dyDescent="0.2">
      <c r="A439" s="7" t="s">
        <v>40</v>
      </c>
      <c r="B439" s="8" t="s">
        <v>181</v>
      </c>
      <c r="C439" s="8" t="s">
        <v>17</v>
      </c>
      <c r="D439" s="8" t="s">
        <v>65</v>
      </c>
      <c r="E439" s="4" t="s">
        <v>0</v>
      </c>
      <c r="F439" s="4" t="s">
        <v>0</v>
      </c>
      <c r="G439" s="4" t="s">
        <v>0</v>
      </c>
      <c r="H439" s="9">
        <v>72000</v>
      </c>
      <c r="I439" s="9">
        <v>72000</v>
      </c>
      <c r="J439" s="9">
        <f>J440</f>
        <v>31500</v>
      </c>
      <c r="K439" s="9">
        <f t="shared" si="86"/>
        <v>43.75</v>
      </c>
    </row>
    <row r="440" spans="1:11" ht="44.25" customHeight="1" x14ac:dyDescent="0.2">
      <c r="A440" s="7" t="s">
        <v>256</v>
      </c>
      <c r="B440" s="8" t="s">
        <v>181</v>
      </c>
      <c r="C440" s="8" t="s">
        <v>17</v>
      </c>
      <c r="D440" s="8" t="s">
        <v>65</v>
      </c>
      <c r="E440" s="8" t="s">
        <v>39</v>
      </c>
      <c r="F440" s="10" t="s">
        <v>0</v>
      </c>
      <c r="G440" s="10" t="s">
        <v>0</v>
      </c>
      <c r="H440" s="9">
        <v>72000</v>
      </c>
      <c r="I440" s="9">
        <v>72000</v>
      </c>
      <c r="J440" s="9">
        <f>J441</f>
        <v>31500</v>
      </c>
      <c r="K440" s="9">
        <f t="shared" si="86"/>
        <v>43.75</v>
      </c>
    </row>
    <row r="441" spans="1:11" ht="68.25" customHeight="1" x14ac:dyDescent="0.2">
      <c r="A441" s="6" t="s">
        <v>40</v>
      </c>
      <c r="B441" s="5" t="s">
        <v>181</v>
      </c>
      <c r="C441" s="5" t="s">
        <v>17</v>
      </c>
      <c r="D441" s="5" t="s">
        <v>65</v>
      </c>
      <c r="E441" s="5" t="s">
        <v>39</v>
      </c>
      <c r="F441" s="5" t="s">
        <v>41</v>
      </c>
      <c r="G441" s="16" t="s">
        <v>0</v>
      </c>
      <c r="H441" s="11">
        <v>72000</v>
      </c>
      <c r="I441" s="11">
        <v>72000</v>
      </c>
      <c r="J441" s="11">
        <f>J442</f>
        <v>31500</v>
      </c>
      <c r="K441" s="3">
        <f t="shared" si="86"/>
        <v>43.75</v>
      </c>
    </row>
    <row r="442" spans="1:11" ht="26.25" customHeight="1" x14ac:dyDescent="0.2">
      <c r="A442" s="6" t="s">
        <v>42</v>
      </c>
      <c r="B442" s="5" t="s">
        <v>181</v>
      </c>
      <c r="C442" s="5" t="s">
        <v>17</v>
      </c>
      <c r="D442" s="5" t="s">
        <v>65</v>
      </c>
      <c r="E442" s="5" t="s">
        <v>39</v>
      </c>
      <c r="F442" s="5" t="s">
        <v>41</v>
      </c>
      <c r="G442" s="5" t="s">
        <v>43</v>
      </c>
      <c r="H442" s="11">
        <v>72000</v>
      </c>
      <c r="I442" s="11">
        <v>72000</v>
      </c>
      <c r="J442" s="11">
        <f>J443</f>
        <v>31500</v>
      </c>
      <c r="K442" s="3">
        <f t="shared" si="86"/>
        <v>43.75</v>
      </c>
    </row>
    <row r="443" spans="1:11" ht="42" customHeight="1" x14ac:dyDescent="0.2">
      <c r="A443" s="6" t="s">
        <v>44</v>
      </c>
      <c r="B443" s="5" t="s">
        <v>181</v>
      </c>
      <c r="C443" s="5" t="s">
        <v>17</v>
      </c>
      <c r="D443" s="5" t="s">
        <v>65</v>
      </c>
      <c r="E443" s="5" t="s">
        <v>39</v>
      </c>
      <c r="F443" s="5" t="s">
        <v>41</v>
      </c>
      <c r="G443" s="5" t="s">
        <v>45</v>
      </c>
      <c r="H443" s="11">
        <v>72000</v>
      </c>
      <c r="I443" s="11">
        <v>72000</v>
      </c>
      <c r="J443" s="11">
        <v>31500</v>
      </c>
      <c r="K443" s="3">
        <f t="shared" si="86"/>
        <v>43.75</v>
      </c>
    </row>
    <row r="444" spans="1:11" ht="54" customHeight="1" x14ac:dyDescent="0.2">
      <c r="A444" s="7" t="s">
        <v>46</v>
      </c>
      <c r="B444" s="8" t="s">
        <v>181</v>
      </c>
      <c r="C444" s="8" t="s">
        <v>17</v>
      </c>
      <c r="D444" s="8" t="s">
        <v>174</v>
      </c>
      <c r="E444" s="4" t="s">
        <v>0</v>
      </c>
      <c r="F444" s="4" t="s">
        <v>0</v>
      </c>
      <c r="G444" s="4" t="s">
        <v>0</v>
      </c>
      <c r="H444" s="9">
        <f t="shared" ref="H444:I444" si="98">H445</f>
        <v>2847235</v>
      </c>
      <c r="I444" s="9">
        <f t="shared" si="98"/>
        <v>2847235</v>
      </c>
      <c r="J444" s="9">
        <f>J445</f>
        <v>1188124.77</v>
      </c>
      <c r="K444" s="9">
        <f t="shared" si="86"/>
        <v>41.729072942697037</v>
      </c>
    </row>
    <row r="445" spans="1:11" ht="69" customHeight="1" x14ac:dyDescent="0.2">
      <c r="A445" s="7" t="s">
        <v>256</v>
      </c>
      <c r="B445" s="8" t="s">
        <v>181</v>
      </c>
      <c r="C445" s="8" t="s">
        <v>17</v>
      </c>
      <c r="D445" s="8" t="s">
        <v>174</v>
      </c>
      <c r="E445" s="8" t="s">
        <v>39</v>
      </c>
      <c r="F445" s="10" t="s">
        <v>0</v>
      </c>
      <c r="G445" s="10" t="s">
        <v>0</v>
      </c>
      <c r="H445" s="9">
        <f t="shared" ref="H445:I445" si="99">H446+H449</f>
        <v>2847235</v>
      </c>
      <c r="I445" s="9">
        <f t="shared" si="99"/>
        <v>2847235</v>
      </c>
      <c r="J445" s="9">
        <f>J446+J449</f>
        <v>1188124.77</v>
      </c>
      <c r="K445" s="9">
        <f t="shared" si="86"/>
        <v>41.729072942697037</v>
      </c>
    </row>
    <row r="446" spans="1:11" ht="126" customHeight="1" x14ac:dyDescent="0.2">
      <c r="A446" s="6" t="s">
        <v>46</v>
      </c>
      <c r="B446" s="5" t="s">
        <v>181</v>
      </c>
      <c r="C446" s="5" t="s">
        <v>17</v>
      </c>
      <c r="D446" s="5" t="s">
        <v>174</v>
      </c>
      <c r="E446" s="5" t="s">
        <v>39</v>
      </c>
      <c r="F446" s="5" t="s">
        <v>47</v>
      </c>
      <c r="G446" s="16" t="s">
        <v>0</v>
      </c>
      <c r="H446" s="11">
        <f t="shared" ref="H446:I447" si="100">H447</f>
        <v>2824235</v>
      </c>
      <c r="I446" s="11">
        <f t="shared" si="100"/>
        <v>2824235</v>
      </c>
      <c r="J446" s="11">
        <f>J447</f>
        <v>1177624.77</v>
      </c>
      <c r="K446" s="3">
        <f t="shared" si="86"/>
        <v>41.697123999950428</v>
      </c>
    </row>
    <row r="447" spans="1:11" ht="66.75" customHeight="1" x14ac:dyDescent="0.2">
      <c r="A447" s="6" t="s">
        <v>42</v>
      </c>
      <c r="B447" s="5" t="s">
        <v>181</v>
      </c>
      <c r="C447" s="5" t="s">
        <v>17</v>
      </c>
      <c r="D447" s="5" t="s">
        <v>174</v>
      </c>
      <c r="E447" s="5" t="s">
        <v>39</v>
      </c>
      <c r="F447" s="5" t="s">
        <v>47</v>
      </c>
      <c r="G447" s="5" t="s">
        <v>43</v>
      </c>
      <c r="H447" s="11">
        <f t="shared" si="100"/>
        <v>2824235</v>
      </c>
      <c r="I447" s="11">
        <f t="shared" si="100"/>
        <v>2824235</v>
      </c>
      <c r="J447" s="11">
        <f>J448</f>
        <v>1177624.77</v>
      </c>
      <c r="K447" s="3">
        <f t="shared" si="86"/>
        <v>41.697123999950428</v>
      </c>
    </row>
    <row r="448" spans="1:11" ht="60" customHeight="1" x14ac:dyDescent="0.2">
      <c r="A448" s="6" t="s">
        <v>44</v>
      </c>
      <c r="B448" s="5" t="s">
        <v>181</v>
      </c>
      <c r="C448" s="5" t="s">
        <v>17</v>
      </c>
      <c r="D448" s="5" t="s">
        <v>174</v>
      </c>
      <c r="E448" s="5" t="s">
        <v>39</v>
      </c>
      <c r="F448" s="5" t="s">
        <v>47</v>
      </c>
      <c r="G448" s="5" t="s">
        <v>45</v>
      </c>
      <c r="H448" s="11">
        <v>2824235</v>
      </c>
      <c r="I448" s="11">
        <v>2824235</v>
      </c>
      <c r="J448" s="11">
        <v>1177624.77</v>
      </c>
      <c r="K448" s="3">
        <f t="shared" si="86"/>
        <v>41.697123999950428</v>
      </c>
    </row>
    <row r="449" spans="1:11" ht="77.25" customHeight="1" x14ac:dyDescent="0.2">
      <c r="A449" s="23" t="s">
        <v>300</v>
      </c>
      <c r="B449" s="1" t="s">
        <v>181</v>
      </c>
      <c r="C449" s="1" t="s">
        <v>17</v>
      </c>
      <c r="D449" s="1" t="s">
        <v>174</v>
      </c>
      <c r="E449" s="1" t="s">
        <v>39</v>
      </c>
      <c r="F449" s="1" t="s">
        <v>301</v>
      </c>
      <c r="G449" s="24" t="s">
        <v>0</v>
      </c>
      <c r="H449" s="3">
        <v>23000</v>
      </c>
      <c r="I449" s="3">
        <v>23000</v>
      </c>
      <c r="J449" s="3">
        <f>J450</f>
        <v>10500</v>
      </c>
      <c r="K449" s="11">
        <f t="shared" si="86"/>
        <v>45.652173913043477</v>
      </c>
    </row>
    <row r="450" spans="1:11" ht="90" customHeight="1" x14ac:dyDescent="0.2">
      <c r="A450" s="23" t="s">
        <v>42</v>
      </c>
      <c r="B450" s="1" t="s">
        <v>181</v>
      </c>
      <c r="C450" s="1" t="s">
        <v>17</v>
      </c>
      <c r="D450" s="1" t="s">
        <v>174</v>
      </c>
      <c r="E450" s="1" t="s">
        <v>39</v>
      </c>
      <c r="F450" s="1" t="s">
        <v>301</v>
      </c>
      <c r="G450" s="1" t="s">
        <v>43</v>
      </c>
      <c r="H450" s="3">
        <v>23000</v>
      </c>
      <c r="I450" s="3">
        <v>23000</v>
      </c>
      <c r="J450" s="3">
        <f>J451</f>
        <v>10500</v>
      </c>
      <c r="K450" s="11">
        <f t="shared" si="86"/>
        <v>45.652173913043477</v>
      </c>
    </row>
    <row r="451" spans="1:11" ht="132" customHeight="1" x14ac:dyDescent="0.2">
      <c r="A451" s="23" t="s">
        <v>44</v>
      </c>
      <c r="B451" s="1" t="s">
        <v>181</v>
      </c>
      <c r="C451" s="1" t="s">
        <v>17</v>
      </c>
      <c r="D451" s="1" t="s">
        <v>174</v>
      </c>
      <c r="E451" s="1" t="s">
        <v>39</v>
      </c>
      <c r="F451" s="1" t="s">
        <v>301</v>
      </c>
      <c r="G451" s="1" t="s">
        <v>45</v>
      </c>
      <c r="H451" s="3">
        <v>23000</v>
      </c>
      <c r="I451" s="3">
        <v>23000</v>
      </c>
      <c r="J451" s="3">
        <v>10500</v>
      </c>
      <c r="K451" s="11">
        <f t="shared" si="86"/>
        <v>45.652173913043477</v>
      </c>
    </row>
    <row r="452" spans="1:11" ht="15" customHeight="1" x14ac:dyDescent="0.2">
      <c r="A452" s="7" t="s">
        <v>48</v>
      </c>
      <c r="B452" s="8" t="s">
        <v>181</v>
      </c>
      <c r="C452" s="8" t="s">
        <v>17</v>
      </c>
      <c r="D452" s="8" t="s">
        <v>129</v>
      </c>
      <c r="E452" s="4" t="s">
        <v>0</v>
      </c>
      <c r="F452" s="4" t="s">
        <v>0</v>
      </c>
      <c r="G452" s="4" t="s">
        <v>0</v>
      </c>
      <c r="H452" s="9">
        <f t="shared" ref="H452:I452" si="101">H453</f>
        <v>19235736.079999998</v>
      </c>
      <c r="I452" s="9">
        <f t="shared" si="101"/>
        <v>19235736.079999998</v>
      </c>
      <c r="J452" s="9">
        <f>J453</f>
        <v>9779749.6399999987</v>
      </c>
      <c r="K452" s="9">
        <f t="shared" si="86"/>
        <v>50.841566963316332</v>
      </c>
    </row>
    <row r="453" spans="1:11" ht="80.099999999999994" customHeight="1" x14ac:dyDescent="0.2">
      <c r="A453" s="7" t="s">
        <v>256</v>
      </c>
      <c r="B453" s="8" t="s">
        <v>181</v>
      </c>
      <c r="C453" s="8" t="s">
        <v>17</v>
      </c>
      <c r="D453" s="8" t="s">
        <v>129</v>
      </c>
      <c r="E453" s="8" t="s">
        <v>39</v>
      </c>
      <c r="F453" s="10" t="s">
        <v>0</v>
      </c>
      <c r="G453" s="10" t="s">
        <v>0</v>
      </c>
      <c r="H453" s="9">
        <f t="shared" ref="H453:I453" si="102">H454+H457+H460</f>
        <v>19235736.079999998</v>
      </c>
      <c r="I453" s="9">
        <f t="shared" si="102"/>
        <v>19235736.079999998</v>
      </c>
      <c r="J453" s="9">
        <f>J454+J457+J460</f>
        <v>9779749.6399999987</v>
      </c>
      <c r="K453" s="9">
        <f t="shared" si="86"/>
        <v>50.841566963316332</v>
      </c>
    </row>
    <row r="454" spans="1:11" ht="48.95" customHeight="1" x14ac:dyDescent="0.2">
      <c r="A454" s="6" t="s">
        <v>48</v>
      </c>
      <c r="B454" s="5" t="s">
        <v>181</v>
      </c>
      <c r="C454" s="5" t="s">
        <v>17</v>
      </c>
      <c r="D454" s="5" t="s">
        <v>129</v>
      </c>
      <c r="E454" s="5" t="s">
        <v>39</v>
      </c>
      <c r="F454" s="5" t="s">
        <v>49</v>
      </c>
      <c r="G454" s="16" t="s">
        <v>0</v>
      </c>
      <c r="H454" s="11">
        <f t="shared" ref="H454:I455" si="103">H455</f>
        <v>19025900</v>
      </c>
      <c r="I454" s="11">
        <f t="shared" si="103"/>
        <v>19025900</v>
      </c>
      <c r="J454" s="11">
        <f>J455</f>
        <v>9577194.1199999992</v>
      </c>
      <c r="K454" s="11">
        <f t="shared" si="86"/>
        <v>50.337666654402682</v>
      </c>
    </row>
    <row r="455" spans="1:11" ht="36" customHeight="1" x14ac:dyDescent="0.2">
      <c r="A455" s="6" t="s">
        <v>42</v>
      </c>
      <c r="B455" s="5" t="s">
        <v>181</v>
      </c>
      <c r="C455" s="5" t="s">
        <v>17</v>
      </c>
      <c r="D455" s="5" t="s">
        <v>129</v>
      </c>
      <c r="E455" s="5" t="s">
        <v>39</v>
      </c>
      <c r="F455" s="5" t="s">
        <v>49</v>
      </c>
      <c r="G455" s="5" t="s">
        <v>43</v>
      </c>
      <c r="H455" s="11">
        <f t="shared" si="103"/>
        <v>19025900</v>
      </c>
      <c r="I455" s="11">
        <f t="shared" si="103"/>
        <v>19025900</v>
      </c>
      <c r="J455" s="11">
        <f>J456</f>
        <v>9577194.1199999992</v>
      </c>
      <c r="K455" s="11">
        <f t="shared" si="86"/>
        <v>50.337666654402682</v>
      </c>
    </row>
    <row r="456" spans="1:11" ht="36.75" customHeight="1" x14ac:dyDescent="0.2">
      <c r="A456" s="6" t="s">
        <v>44</v>
      </c>
      <c r="B456" s="5" t="s">
        <v>181</v>
      </c>
      <c r="C456" s="5" t="s">
        <v>17</v>
      </c>
      <c r="D456" s="5" t="s">
        <v>129</v>
      </c>
      <c r="E456" s="5" t="s">
        <v>39</v>
      </c>
      <c r="F456" s="5" t="s">
        <v>49</v>
      </c>
      <c r="G456" s="5" t="s">
        <v>45</v>
      </c>
      <c r="H456" s="11">
        <v>19025900</v>
      </c>
      <c r="I456" s="11">
        <v>19025900</v>
      </c>
      <c r="J456" s="11">
        <v>9577194.1199999992</v>
      </c>
      <c r="K456" s="11">
        <f t="shared" si="86"/>
        <v>50.337666654402682</v>
      </c>
    </row>
    <row r="457" spans="1:11" ht="48.95" customHeight="1" x14ac:dyDescent="0.2">
      <c r="A457" s="6" t="s">
        <v>61</v>
      </c>
      <c r="B457" s="5" t="s">
        <v>181</v>
      </c>
      <c r="C457" s="5" t="s">
        <v>17</v>
      </c>
      <c r="D457" s="5" t="s">
        <v>129</v>
      </c>
      <c r="E457" s="5" t="s">
        <v>39</v>
      </c>
      <c r="F457" s="5" t="s">
        <v>204</v>
      </c>
      <c r="G457" s="16" t="s">
        <v>0</v>
      </c>
      <c r="H457" s="11">
        <v>181836.08</v>
      </c>
      <c r="I457" s="11">
        <v>181836.08</v>
      </c>
      <c r="J457" s="11">
        <f>J458</f>
        <v>181836.08</v>
      </c>
      <c r="K457" s="3">
        <f t="shared" si="86"/>
        <v>100</v>
      </c>
    </row>
    <row r="458" spans="1:11" ht="57.75" customHeight="1" x14ac:dyDescent="0.2">
      <c r="A458" s="6" t="s">
        <v>42</v>
      </c>
      <c r="B458" s="5" t="s">
        <v>181</v>
      </c>
      <c r="C458" s="5" t="s">
        <v>17</v>
      </c>
      <c r="D458" s="5" t="s">
        <v>129</v>
      </c>
      <c r="E458" s="5" t="s">
        <v>39</v>
      </c>
      <c r="F458" s="5" t="s">
        <v>204</v>
      </c>
      <c r="G458" s="5" t="s">
        <v>43</v>
      </c>
      <c r="H458" s="11">
        <v>181836.08</v>
      </c>
      <c r="I458" s="11">
        <v>181836.08</v>
      </c>
      <c r="J458" s="11">
        <f>J459</f>
        <v>181836.08</v>
      </c>
      <c r="K458" s="3">
        <f t="shared" si="86"/>
        <v>100</v>
      </c>
    </row>
    <row r="459" spans="1:11" ht="132" customHeight="1" x14ac:dyDescent="0.2">
      <c r="A459" s="6" t="s">
        <v>44</v>
      </c>
      <c r="B459" s="5" t="s">
        <v>181</v>
      </c>
      <c r="C459" s="5" t="s">
        <v>17</v>
      </c>
      <c r="D459" s="5" t="s">
        <v>129</v>
      </c>
      <c r="E459" s="5" t="s">
        <v>39</v>
      </c>
      <c r="F459" s="5" t="s">
        <v>204</v>
      </c>
      <c r="G459" s="5" t="s">
        <v>45</v>
      </c>
      <c r="H459" s="11">
        <v>181836.08</v>
      </c>
      <c r="I459" s="11">
        <v>181836.08</v>
      </c>
      <c r="J459" s="11">
        <v>181836.08</v>
      </c>
      <c r="K459" s="11">
        <f t="shared" si="86"/>
        <v>100</v>
      </c>
    </row>
    <row r="460" spans="1:11" ht="57.75" customHeight="1" x14ac:dyDescent="0.2">
      <c r="A460" s="23" t="s">
        <v>300</v>
      </c>
      <c r="B460" s="1" t="s">
        <v>181</v>
      </c>
      <c r="C460" s="1" t="s">
        <v>17</v>
      </c>
      <c r="D460" s="1" t="s">
        <v>129</v>
      </c>
      <c r="E460" s="1" t="s">
        <v>39</v>
      </c>
      <c r="F460" s="1" t="s">
        <v>301</v>
      </c>
      <c r="G460" s="24" t="s">
        <v>0</v>
      </c>
      <c r="H460" s="3">
        <v>28000</v>
      </c>
      <c r="I460" s="3">
        <v>28000</v>
      </c>
      <c r="J460" s="3">
        <f>J461</f>
        <v>20719.439999999999</v>
      </c>
      <c r="K460" s="11">
        <f t="shared" si="86"/>
        <v>73.99799999999999</v>
      </c>
    </row>
    <row r="461" spans="1:11" ht="65.25" customHeight="1" x14ac:dyDescent="0.2">
      <c r="A461" s="23" t="s">
        <v>42</v>
      </c>
      <c r="B461" s="1" t="s">
        <v>181</v>
      </c>
      <c r="C461" s="1" t="s">
        <v>17</v>
      </c>
      <c r="D461" s="1" t="s">
        <v>129</v>
      </c>
      <c r="E461" s="1" t="s">
        <v>39</v>
      </c>
      <c r="F461" s="1" t="s">
        <v>301</v>
      </c>
      <c r="G461" s="1" t="s">
        <v>43</v>
      </c>
      <c r="H461" s="3">
        <v>28000</v>
      </c>
      <c r="I461" s="3">
        <v>28000</v>
      </c>
      <c r="J461" s="3">
        <f>J462</f>
        <v>20719.439999999999</v>
      </c>
      <c r="K461" s="11">
        <f t="shared" si="86"/>
        <v>73.99799999999999</v>
      </c>
    </row>
    <row r="462" spans="1:11" ht="94.5" customHeight="1" x14ac:dyDescent="0.2">
      <c r="A462" s="23" t="s">
        <v>44</v>
      </c>
      <c r="B462" s="1" t="s">
        <v>181</v>
      </c>
      <c r="C462" s="1" t="s">
        <v>17</v>
      </c>
      <c r="D462" s="1" t="s">
        <v>129</v>
      </c>
      <c r="E462" s="1" t="s">
        <v>39</v>
      </c>
      <c r="F462" s="1" t="s">
        <v>301</v>
      </c>
      <c r="G462" s="1" t="s">
        <v>45</v>
      </c>
      <c r="H462" s="3">
        <v>28000</v>
      </c>
      <c r="I462" s="3">
        <v>28000</v>
      </c>
      <c r="J462" s="3">
        <v>20719.439999999999</v>
      </c>
      <c r="K462" s="3">
        <f t="shared" si="86"/>
        <v>73.99799999999999</v>
      </c>
    </row>
    <row r="463" spans="1:11" ht="48.75" customHeight="1" x14ac:dyDescent="0.2">
      <c r="A463" s="7" t="s">
        <v>50</v>
      </c>
      <c r="B463" s="8" t="s">
        <v>181</v>
      </c>
      <c r="C463" s="8" t="s">
        <v>17</v>
      </c>
      <c r="D463" s="8" t="s">
        <v>163</v>
      </c>
      <c r="E463" s="4" t="s">
        <v>0</v>
      </c>
      <c r="F463" s="4" t="s">
        <v>0</v>
      </c>
      <c r="G463" s="4" t="s">
        <v>0</v>
      </c>
      <c r="H463" s="9">
        <f t="shared" ref="H463:I463" si="104">H464</f>
        <v>2523646</v>
      </c>
      <c r="I463" s="9">
        <f t="shared" si="104"/>
        <v>2523646</v>
      </c>
      <c r="J463" s="9">
        <f>J464</f>
        <v>1161227.49</v>
      </c>
      <c r="K463" s="9">
        <f t="shared" si="86"/>
        <v>46.013881899442318</v>
      </c>
    </row>
    <row r="464" spans="1:11" ht="48.95" customHeight="1" x14ac:dyDescent="0.2">
      <c r="A464" s="7" t="s">
        <v>256</v>
      </c>
      <c r="B464" s="8" t="s">
        <v>181</v>
      </c>
      <c r="C464" s="8" t="s">
        <v>17</v>
      </c>
      <c r="D464" s="8" t="s">
        <v>163</v>
      </c>
      <c r="E464" s="8" t="s">
        <v>39</v>
      </c>
      <c r="F464" s="10" t="s">
        <v>0</v>
      </c>
      <c r="G464" s="10" t="s">
        <v>0</v>
      </c>
      <c r="H464" s="9">
        <f t="shared" ref="H464:I464" si="105">H465+H468</f>
        <v>2523646</v>
      </c>
      <c r="I464" s="9">
        <f t="shared" si="105"/>
        <v>2523646</v>
      </c>
      <c r="J464" s="9">
        <f>J465+J468</f>
        <v>1161227.49</v>
      </c>
      <c r="K464" s="9">
        <f t="shared" si="86"/>
        <v>46.013881899442318</v>
      </c>
    </row>
    <row r="465" spans="1:11" ht="48.95" customHeight="1" x14ac:dyDescent="0.2">
      <c r="A465" s="6" t="s">
        <v>50</v>
      </c>
      <c r="B465" s="5" t="s">
        <v>181</v>
      </c>
      <c r="C465" s="5" t="s">
        <v>17</v>
      </c>
      <c r="D465" s="5" t="s">
        <v>163</v>
      </c>
      <c r="E465" s="5" t="s">
        <v>39</v>
      </c>
      <c r="F465" s="5" t="s">
        <v>51</v>
      </c>
      <c r="G465" s="16" t="s">
        <v>0</v>
      </c>
      <c r="H465" s="11">
        <f t="shared" ref="H465:I466" si="106">H466</f>
        <v>2463646</v>
      </c>
      <c r="I465" s="11">
        <f t="shared" si="106"/>
        <v>2463646</v>
      </c>
      <c r="J465" s="11">
        <f>J466</f>
        <v>1123386.21</v>
      </c>
      <c r="K465" s="11">
        <f t="shared" si="86"/>
        <v>45.598523895072582</v>
      </c>
    </row>
    <row r="466" spans="1:11" ht="64.5" customHeight="1" x14ac:dyDescent="0.2">
      <c r="A466" s="6" t="s">
        <v>42</v>
      </c>
      <c r="B466" s="5" t="s">
        <v>181</v>
      </c>
      <c r="C466" s="5" t="s">
        <v>17</v>
      </c>
      <c r="D466" s="5" t="s">
        <v>163</v>
      </c>
      <c r="E466" s="5" t="s">
        <v>39</v>
      </c>
      <c r="F466" s="5" t="s">
        <v>51</v>
      </c>
      <c r="G466" s="5" t="s">
        <v>43</v>
      </c>
      <c r="H466" s="11">
        <f t="shared" si="106"/>
        <v>2463646</v>
      </c>
      <c r="I466" s="11">
        <f t="shared" si="106"/>
        <v>2463646</v>
      </c>
      <c r="J466" s="11">
        <f>J467</f>
        <v>1123386.21</v>
      </c>
      <c r="K466" s="11">
        <f t="shared" si="86"/>
        <v>45.598523895072582</v>
      </c>
    </row>
    <row r="467" spans="1:11" ht="31.5" x14ac:dyDescent="0.2">
      <c r="A467" s="6" t="s">
        <v>44</v>
      </c>
      <c r="B467" s="5" t="s">
        <v>181</v>
      </c>
      <c r="C467" s="5" t="s">
        <v>17</v>
      </c>
      <c r="D467" s="5" t="s">
        <v>163</v>
      </c>
      <c r="E467" s="5" t="s">
        <v>39</v>
      </c>
      <c r="F467" s="5" t="s">
        <v>51</v>
      </c>
      <c r="G467" s="5" t="s">
        <v>45</v>
      </c>
      <c r="H467" s="11">
        <v>2463646</v>
      </c>
      <c r="I467" s="11">
        <v>2463646</v>
      </c>
      <c r="J467" s="11">
        <v>1123386.21</v>
      </c>
      <c r="K467" s="11">
        <f t="shared" si="86"/>
        <v>45.598523895072582</v>
      </c>
    </row>
    <row r="468" spans="1:11" ht="126" x14ac:dyDescent="0.2">
      <c r="A468" s="23" t="s">
        <v>300</v>
      </c>
      <c r="B468" s="1" t="s">
        <v>181</v>
      </c>
      <c r="C468" s="1" t="s">
        <v>17</v>
      </c>
      <c r="D468" s="1" t="s">
        <v>163</v>
      </c>
      <c r="E468" s="1" t="s">
        <v>39</v>
      </c>
      <c r="F468" s="1" t="s">
        <v>301</v>
      </c>
      <c r="G468" s="24" t="s">
        <v>0</v>
      </c>
      <c r="H468" s="3">
        <v>60000</v>
      </c>
      <c r="I468" s="3">
        <v>60000</v>
      </c>
      <c r="J468" s="3">
        <f>J469</f>
        <v>37841.279999999999</v>
      </c>
      <c r="K468" s="11">
        <f t="shared" si="86"/>
        <v>63.068800000000003</v>
      </c>
    </row>
    <row r="469" spans="1:11" ht="63" x14ac:dyDescent="0.2">
      <c r="A469" s="23" t="s">
        <v>42</v>
      </c>
      <c r="B469" s="1" t="s">
        <v>181</v>
      </c>
      <c r="C469" s="1" t="s">
        <v>17</v>
      </c>
      <c r="D469" s="1" t="s">
        <v>163</v>
      </c>
      <c r="E469" s="1" t="s">
        <v>39</v>
      </c>
      <c r="F469" s="1" t="s">
        <v>301</v>
      </c>
      <c r="G469" s="1" t="s">
        <v>43</v>
      </c>
      <c r="H469" s="3">
        <v>60000</v>
      </c>
      <c r="I469" s="3">
        <v>60000</v>
      </c>
      <c r="J469" s="3">
        <f>J470</f>
        <v>37841.279999999999</v>
      </c>
      <c r="K469" s="11">
        <f t="shared" si="86"/>
        <v>63.068800000000003</v>
      </c>
    </row>
    <row r="470" spans="1:11" ht="31.5" x14ac:dyDescent="0.2">
      <c r="A470" s="23" t="s">
        <v>44</v>
      </c>
      <c r="B470" s="1" t="s">
        <v>181</v>
      </c>
      <c r="C470" s="1" t="s">
        <v>17</v>
      </c>
      <c r="D470" s="1" t="s">
        <v>163</v>
      </c>
      <c r="E470" s="1" t="s">
        <v>39</v>
      </c>
      <c r="F470" s="1" t="s">
        <v>301</v>
      </c>
      <c r="G470" s="1" t="s">
        <v>45</v>
      </c>
      <c r="H470" s="3">
        <v>60000</v>
      </c>
      <c r="I470" s="3">
        <v>60000</v>
      </c>
      <c r="J470" s="3">
        <v>37841.279999999999</v>
      </c>
      <c r="K470" s="11">
        <f t="shared" si="86"/>
        <v>63.068800000000003</v>
      </c>
    </row>
    <row r="471" spans="1:11" ht="31.5" x14ac:dyDescent="0.2">
      <c r="A471" s="7" t="s">
        <v>52</v>
      </c>
      <c r="B471" s="8" t="s">
        <v>181</v>
      </c>
      <c r="C471" s="8" t="s">
        <v>17</v>
      </c>
      <c r="D471" s="8" t="s">
        <v>164</v>
      </c>
      <c r="E471" s="4" t="s">
        <v>0</v>
      </c>
      <c r="F471" s="4" t="s">
        <v>0</v>
      </c>
      <c r="G471" s="4" t="s">
        <v>0</v>
      </c>
      <c r="H471" s="9">
        <f t="shared" ref="H471:I471" si="107">H472</f>
        <v>34310391</v>
      </c>
      <c r="I471" s="9">
        <f t="shared" si="107"/>
        <v>34310391</v>
      </c>
      <c r="J471" s="9">
        <f>J472</f>
        <v>14895029.73</v>
      </c>
      <c r="K471" s="9">
        <f t="shared" si="86"/>
        <v>43.412591042754364</v>
      </c>
    </row>
    <row r="472" spans="1:11" ht="78.75" x14ac:dyDescent="0.2">
      <c r="A472" s="7" t="s">
        <v>256</v>
      </c>
      <c r="B472" s="8" t="s">
        <v>181</v>
      </c>
      <c r="C472" s="8" t="s">
        <v>17</v>
      </c>
      <c r="D472" s="8" t="s">
        <v>164</v>
      </c>
      <c r="E472" s="8" t="s">
        <v>39</v>
      </c>
      <c r="F472" s="10" t="s">
        <v>0</v>
      </c>
      <c r="G472" s="10" t="s">
        <v>0</v>
      </c>
      <c r="H472" s="9">
        <f t="shared" ref="H472:I472" si="108">H473+H476</f>
        <v>34310391</v>
      </c>
      <c r="I472" s="9">
        <f t="shared" si="108"/>
        <v>34310391</v>
      </c>
      <c r="J472" s="9">
        <f>J473+J476</f>
        <v>14895029.73</v>
      </c>
      <c r="K472" s="9">
        <f t="shared" si="86"/>
        <v>43.412591042754364</v>
      </c>
    </row>
    <row r="473" spans="1:11" ht="31.5" x14ac:dyDescent="0.2">
      <c r="A473" s="6" t="s">
        <v>52</v>
      </c>
      <c r="B473" s="5" t="s">
        <v>181</v>
      </c>
      <c r="C473" s="5" t="s">
        <v>17</v>
      </c>
      <c r="D473" s="5" t="s">
        <v>164</v>
      </c>
      <c r="E473" s="5" t="s">
        <v>39</v>
      </c>
      <c r="F473" s="5" t="s">
        <v>53</v>
      </c>
      <c r="G473" s="16" t="s">
        <v>0</v>
      </c>
      <c r="H473" s="11">
        <f t="shared" ref="H473:I474" si="109">H474</f>
        <v>34285391</v>
      </c>
      <c r="I473" s="11">
        <f t="shared" si="109"/>
        <v>34285391</v>
      </c>
      <c r="J473" s="11">
        <f>J474</f>
        <v>14883809.82</v>
      </c>
      <c r="K473" s="11">
        <f t="shared" si="86"/>
        <v>43.411521309469677</v>
      </c>
    </row>
    <row r="474" spans="1:11" ht="63" x14ac:dyDescent="0.2">
      <c r="A474" s="6" t="s">
        <v>42</v>
      </c>
      <c r="B474" s="5" t="s">
        <v>181</v>
      </c>
      <c r="C474" s="5" t="s">
        <v>17</v>
      </c>
      <c r="D474" s="5" t="s">
        <v>164</v>
      </c>
      <c r="E474" s="5" t="s">
        <v>39</v>
      </c>
      <c r="F474" s="5" t="s">
        <v>53</v>
      </c>
      <c r="G474" s="5" t="s">
        <v>43</v>
      </c>
      <c r="H474" s="11">
        <f t="shared" si="109"/>
        <v>34285391</v>
      </c>
      <c r="I474" s="11">
        <f t="shared" si="109"/>
        <v>34285391</v>
      </c>
      <c r="J474" s="11">
        <f>J475</f>
        <v>14883809.82</v>
      </c>
      <c r="K474" s="11">
        <f t="shared" si="86"/>
        <v>43.411521309469677</v>
      </c>
    </row>
    <row r="475" spans="1:11" ht="31.5" x14ac:dyDescent="0.2">
      <c r="A475" s="6" t="s">
        <v>44</v>
      </c>
      <c r="B475" s="5" t="s">
        <v>181</v>
      </c>
      <c r="C475" s="5" t="s">
        <v>17</v>
      </c>
      <c r="D475" s="5" t="s">
        <v>164</v>
      </c>
      <c r="E475" s="5" t="s">
        <v>39</v>
      </c>
      <c r="F475" s="5" t="s">
        <v>53</v>
      </c>
      <c r="G475" s="5" t="s">
        <v>45</v>
      </c>
      <c r="H475" s="11">
        <v>34285391</v>
      </c>
      <c r="I475" s="11">
        <v>34285391</v>
      </c>
      <c r="J475" s="11">
        <v>14883809.82</v>
      </c>
      <c r="K475" s="11">
        <f t="shared" ref="K475:K556" si="110">J475/I475*100</f>
        <v>43.411521309469677</v>
      </c>
    </row>
    <row r="476" spans="1:11" ht="126" x14ac:dyDescent="0.2">
      <c r="A476" s="23" t="s">
        <v>300</v>
      </c>
      <c r="B476" s="1" t="s">
        <v>181</v>
      </c>
      <c r="C476" s="1" t="s">
        <v>17</v>
      </c>
      <c r="D476" s="1" t="s">
        <v>164</v>
      </c>
      <c r="E476" s="1" t="s">
        <v>39</v>
      </c>
      <c r="F476" s="1" t="s">
        <v>301</v>
      </c>
      <c r="G476" s="24" t="s">
        <v>0</v>
      </c>
      <c r="H476" s="3">
        <v>25000</v>
      </c>
      <c r="I476" s="3">
        <v>25000</v>
      </c>
      <c r="J476" s="3">
        <f>J477</f>
        <v>11219.91</v>
      </c>
      <c r="K476" s="3">
        <f t="shared" si="110"/>
        <v>44.879639999999995</v>
      </c>
    </row>
    <row r="477" spans="1:11" ht="63" x14ac:dyDescent="0.2">
      <c r="A477" s="23" t="s">
        <v>42</v>
      </c>
      <c r="B477" s="1" t="s">
        <v>181</v>
      </c>
      <c r="C477" s="1" t="s">
        <v>17</v>
      </c>
      <c r="D477" s="1" t="s">
        <v>164</v>
      </c>
      <c r="E477" s="1" t="s">
        <v>39</v>
      </c>
      <c r="F477" s="1" t="s">
        <v>301</v>
      </c>
      <c r="G477" s="1" t="s">
        <v>43</v>
      </c>
      <c r="H477" s="3">
        <v>25000</v>
      </c>
      <c r="I477" s="3">
        <v>25000</v>
      </c>
      <c r="J477" s="3">
        <f>J478</f>
        <v>11219.91</v>
      </c>
      <c r="K477" s="3">
        <f t="shared" si="110"/>
        <v>44.879639999999995</v>
      </c>
    </row>
    <row r="478" spans="1:11" ht="31.5" x14ac:dyDescent="0.2">
      <c r="A478" s="23" t="s">
        <v>44</v>
      </c>
      <c r="B478" s="1" t="s">
        <v>181</v>
      </c>
      <c r="C478" s="1" t="s">
        <v>17</v>
      </c>
      <c r="D478" s="1" t="s">
        <v>164</v>
      </c>
      <c r="E478" s="1" t="s">
        <v>39</v>
      </c>
      <c r="F478" s="1" t="s">
        <v>301</v>
      </c>
      <c r="G478" s="1" t="s">
        <v>45</v>
      </c>
      <c r="H478" s="3">
        <v>25000</v>
      </c>
      <c r="I478" s="3">
        <v>25000</v>
      </c>
      <c r="J478" s="3">
        <v>11219.91</v>
      </c>
      <c r="K478" s="11">
        <f t="shared" si="110"/>
        <v>44.879639999999995</v>
      </c>
    </row>
    <row r="479" spans="1:11" ht="63" x14ac:dyDescent="0.2">
      <c r="A479" s="7" t="s">
        <v>54</v>
      </c>
      <c r="B479" s="8" t="s">
        <v>181</v>
      </c>
      <c r="C479" s="8" t="s">
        <v>17</v>
      </c>
      <c r="D479" s="8" t="s">
        <v>202</v>
      </c>
      <c r="E479" s="4" t="s">
        <v>0</v>
      </c>
      <c r="F479" s="4" t="s">
        <v>0</v>
      </c>
      <c r="G479" s="4" t="s">
        <v>0</v>
      </c>
      <c r="H479" s="9">
        <f t="shared" ref="H479:I480" si="111">H480</f>
        <v>2677126</v>
      </c>
      <c r="I479" s="9">
        <f t="shared" si="111"/>
        <v>2677126</v>
      </c>
      <c r="J479" s="9">
        <f>J480</f>
        <v>1191207.6000000001</v>
      </c>
      <c r="K479" s="9">
        <f t="shared" si="110"/>
        <v>44.495761499458752</v>
      </c>
    </row>
    <row r="480" spans="1:11" ht="78.75" x14ac:dyDescent="0.2">
      <c r="A480" s="7" t="s">
        <v>256</v>
      </c>
      <c r="B480" s="8" t="s">
        <v>181</v>
      </c>
      <c r="C480" s="8" t="s">
        <v>17</v>
      </c>
      <c r="D480" s="8" t="s">
        <v>202</v>
      </c>
      <c r="E480" s="8" t="s">
        <v>39</v>
      </c>
      <c r="F480" s="10" t="s">
        <v>0</v>
      </c>
      <c r="G480" s="10" t="s">
        <v>0</v>
      </c>
      <c r="H480" s="9">
        <f t="shared" si="111"/>
        <v>2677126</v>
      </c>
      <c r="I480" s="9">
        <f t="shared" si="111"/>
        <v>2677126</v>
      </c>
      <c r="J480" s="9">
        <f>J481</f>
        <v>1191207.6000000001</v>
      </c>
      <c r="K480" s="9">
        <f t="shared" si="110"/>
        <v>44.495761499458752</v>
      </c>
    </row>
    <row r="481" spans="1:11" ht="47.25" x14ac:dyDescent="0.2">
      <c r="A481" s="6" t="s">
        <v>54</v>
      </c>
      <c r="B481" s="5" t="s">
        <v>181</v>
      </c>
      <c r="C481" s="5" t="s">
        <v>17</v>
      </c>
      <c r="D481" s="5" t="s">
        <v>202</v>
      </c>
      <c r="E481" s="5" t="s">
        <v>39</v>
      </c>
      <c r="F481" s="5" t="s">
        <v>21</v>
      </c>
      <c r="G481" s="16" t="s">
        <v>0</v>
      </c>
      <c r="H481" s="11">
        <f t="shared" ref="H481:I481" si="112">H482+H484</f>
        <v>2677126</v>
      </c>
      <c r="I481" s="11">
        <f t="shared" si="112"/>
        <v>2677126</v>
      </c>
      <c r="J481" s="11">
        <f>J482+J484</f>
        <v>1191207.6000000001</v>
      </c>
      <c r="K481" s="11">
        <f t="shared" si="110"/>
        <v>44.495761499458752</v>
      </c>
    </row>
    <row r="482" spans="1:11" ht="126" x14ac:dyDescent="0.2">
      <c r="A482" s="6" t="s">
        <v>22</v>
      </c>
      <c r="B482" s="5" t="s">
        <v>181</v>
      </c>
      <c r="C482" s="5" t="s">
        <v>17</v>
      </c>
      <c r="D482" s="5" t="s">
        <v>202</v>
      </c>
      <c r="E482" s="5" t="s">
        <v>39</v>
      </c>
      <c r="F482" s="5" t="s">
        <v>21</v>
      </c>
      <c r="G482" s="5" t="s">
        <v>23</v>
      </c>
      <c r="H482" s="11">
        <v>2671826</v>
      </c>
      <c r="I482" s="11">
        <v>2671826</v>
      </c>
      <c r="J482" s="11">
        <f>J483</f>
        <v>1191207.6000000001</v>
      </c>
      <c r="K482" s="3">
        <f t="shared" si="110"/>
        <v>44.584026055588957</v>
      </c>
    </row>
    <row r="483" spans="1:11" ht="27" customHeight="1" x14ac:dyDescent="0.2">
      <c r="A483" s="6" t="s">
        <v>24</v>
      </c>
      <c r="B483" s="5" t="s">
        <v>181</v>
      </c>
      <c r="C483" s="5" t="s">
        <v>17</v>
      </c>
      <c r="D483" s="5" t="s">
        <v>202</v>
      </c>
      <c r="E483" s="5" t="s">
        <v>39</v>
      </c>
      <c r="F483" s="5" t="s">
        <v>21</v>
      </c>
      <c r="G483" s="5" t="s">
        <v>25</v>
      </c>
      <c r="H483" s="11">
        <v>2671826</v>
      </c>
      <c r="I483" s="11">
        <v>2671826</v>
      </c>
      <c r="J483" s="11">
        <v>1191207.6000000001</v>
      </c>
      <c r="K483" s="3">
        <f t="shared" si="110"/>
        <v>44.584026055588957</v>
      </c>
    </row>
    <row r="484" spans="1:11" ht="47.25" x14ac:dyDescent="0.2">
      <c r="A484" s="17" t="s">
        <v>26</v>
      </c>
      <c r="B484" s="18" t="s">
        <v>181</v>
      </c>
      <c r="C484" s="18" t="s">
        <v>17</v>
      </c>
      <c r="D484" s="18" t="s">
        <v>202</v>
      </c>
      <c r="E484" s="18" t="s">
        <v>39</v>
      </c>
      <c r="F484" s="18" t="s">
        <v>21</v>
      </c>
      <c r="G484" s="18" t="s">
        <v>27</v>
      </c>
      <c r="H484" s="11">
        <f t="shared" ref="H484:I484" si="113">H485</f>
        <v>5300</v>
      </c>
      <c r="I484" s="11">
        <f t="shared" si="113"/>
        <v>5300</v>
      </c>
      <c r="J484" s="11">
        <f>J485</f>
        <v>0</v>
      </c>
      <c r="K484" s="3"/>
    </row>
    <row r="485" spans="1:11" ht="63" x14ac:dyDescent="0.2">
      <c r="A485" s="17" t="s">
        <v>28</v>
      </c>
      <c r="B485" s="18" t="s">
        <v>181</v>
      </c>
      <c r="C485" s="18" t="s">
        <v>17</v>
      </c>
      <c r="D485" s="18" t="s">
        <v>202</v>
      </c>
      <c r="E485" s="18" t="s">
        <v>39</v>
      </c>
      <c r="F485" s="18" t="s">
        <v>21</v>
      </c>
      <c r="G485" s="18" t="s">
        <v>29</v>
      </c>
      <c r="H485" s="20">
        <v>5300</v>
      </c>
      <c r="I485" s="11">
        <v>5300</v>
      </c>
      <c r="J485" s="11">
        <v>0</v>
      </c>
      <c r="K485" s="3"/>
    </row>
    <row r="486" spans="1:11" ht="63" x14ac:dyDescent="0.2">
      <c r="A486" s="7" t="s">
        <v>55</v>
      </c>
      <c r="B486" s="8" t="s">
        <v>181</v>
      </c>
      <c r="C486" s="8" t="s">
        <v>17</v>
      </c>
      <c r="D486" s="8" t="s">
        <v>182</v>
      </c>
      <c r="E486" s="4" t="s">
        <v>0</v>
      </c>
      <c r="F486" s="4" t="s">
        <v>0</v>
      </c>
      <c r="G486" s="4" t="s">
        <v>0</v>
      </c>
      <c r="H486" s="9">
        <f t="shared" ref="H486:I487" si="114">H487</f>
        <v>6139115</v>
      </c>
      <c r="I486" s="9">
        <f t="shared" si="114"/>
        <v>6139115</v>
      </c>
      <c r="J486" s="9">
        <f>J487</f>
        <v>2859361.9899999998</v>
      </c>
      <c r="K486" s="9">
        <f t="shared" si="110"/>
        <v>46.576126852160286</v>
      </c>
    </row>
    <row r="487" spans="1:11" ht="78.75" x14ac:dyDescent="0.2">
      <c r="A487" s="7" t="s">
        <v>256</v>
      </c>
      <c r="B487" s="8" t="s">
        <v>181</v>
      </c>
      <c r="C487" s="8" t="s">
        <v>17</v>
      </c>
      <c r="D487" s="8" t="s">
        <v>182</v>
      </c>
      <c r="E487" s="8" t="s">
        <v>39</v>
      </c>
      <c r="F487" s="10" t="s">
        <v>0</v>
      </c>
      <c r="G487" s="10" t="s">
        <v>0</v>
      </c>
      <c r="H487" s="9">
        <f t="shared" si="114"/>
        <v>6139115</v>
      </c>
      <c r="I487" s="9">
        <f t="shared" si="114"/>
        <v>6139115</v>
      </c>
      <c r="J487" s="9">
        <f>J488</f>
        <v>2859361.9899999998</v>
      </c>
      <c r="K487" s="9">
        <f t="shared" si="110"/>
        <v>46.576126852160286</v>
      </c>
    </row>
    <row r="488" spans="1:11" ht="63" x14ac:dyDescent="0.2">
      <c r="A488" s="6" t="s">
        <v>55</v>
      </c>
      <c r="B488" s="5" t="s">
        <v>181</v>
      </c>
      <c r="C488" s="5" t="s">
        <v>17</v>
      </c>
      <c r="D488" s="5" t="s">
        <v>182</v>
      </c>
      <c r="E488" s="5" t="s">
        <v>39</v>
      </c>
      <c r="F488" s="5" t="s">
        <v>56</v>
      </c>
      <c r="G488" s="16" t="s">
        <v>0</v>
      </c>
      <c r="H488" s="11">
        <f t="shared" ref="H488:I488" si="115">H489+H491</f>
        <v>6139115</v>
      </c>
      <c r="I488" s="11">
        <f t="shared" si="115"/>
        <v>6139115</v>
      </c>
      <c r="J488" s="11">
        <f>J489+J491</f>
        <v>2859361.9899999998</v>
      </c>
      <c r="K488" s="9">
        <f t="shared" si="110"/>
        <v>46.576126852160286</v>
      </c>
    </row>
    <row r="489" spans="1:11" ht="126" x14ac:dyDescent="0.2">
      <c r="A489" s="6" t="s">
        <v>22</v>
      </c>
      <c r="B489" s="5" t="s">
        <v>181</v>
      </c>
      <c r="C489" s="5" t="s">
        <v>17</v>
      </c>
      <c r="D489" s="5" t="s">
        <v>182</v>
      </c>
      <c r="E489" s="5" t="s">
        <v>39</v>
      </c>
      <c r="F489" s="5" t="s">
        <v>56</v>
      </c>
      <c r="G489" s="5" t="s">
        <v>23</v>
      </c>
      <c r="H489" s="11">
        <v>5989200</v>
      </c>
      <c r="I489" s="11">
        <v>5989200</v>
      </c>
      <c r="J489" s="11">
        <f>J490</f>
        <v>2825022.34</v>
      </c>
      <c r="K489" s="11">
        <f t="shared" si="110"/>
        <v>47.168609163160355</v>
      </c>
    </row>
    <row r="490" spans="1:11" ht="31.5" x14ac:dyDescent="0.2">
      <c r="A490" s="6" t="s">
        <v>73</v>
      </c>
      <c r="B490" s="5" t="s">
        <v>181</v>
      </c>
      <c r="C490" s="5" t="s">
        <v>17</v>
      </c>
      <c r="D490" s="5" t="s">
        <v>182</v>
      </c>
      <c r="E490" s="5" t="s">
        <v>39</v>
      </c>
      <c r="F490" s="5" t="s">
        <v>56</v>
      </c>
      <c r="G490" s="5" t="s">
        <v>74</v>
      </c>
      <c r="H490" s="11">
        <v>5989200</v>
      </c>
      <c r="I490" s="11">
        <v>5989200</v>
      </c>
      <c r="J490" s="11">
        <v>2825022.34</v>
      </c>
      <c r="K490" s="3">
        <f t="shared" si="110"/>
        <v>47.168609163160355</v>
      </c>
    </row>
    <row r="491" spans="1:11" ht="47.25" x14ac:dyDescent="0.2">
      <c r="A491" s="6" t="s">
        <v>26</v>
      </c>
      <c r="B491" s="5" t="s">
        <v>181</v>
      </c>
      <c r="C491" s="5" t="s">
        <v>17</v>
      </c>
      <c r="D491" s="5" t="s">
        <v>182</v>
      </c>
      <c r="E491" s="5" t="s">
        <v>39</v>
      </c>
      <c r="F491" s="5" t="s">
        <v>56</v>
      </c>
      <c r="G491" s="5" t="s">
        <v>27</v>
      </c>
      <c r="H491" s="11">
        <f t="shared" ref="H491:I491" si="116">H492</f>
        <v>149915</v>
      </c>
      <c r="I491" s="11">
        <f t="shared" si="116"/>
        <v>149915</v>
      </c>
      <c r="J491" s="11">
        <f>J492</f>
        <v>34339.65</v>
      </c>
      <c r="K491" s="3">
        <f t="shared" si="110"/>
        <v>22.906080112063503</v>
      </c>
    </row>
    <row r="492" spans="1:11" ht="63" x14ac:dyDescent="0.2">
      <c r="A492" s="6" t="s">
        <v>28</v>
      </c>
      <c r="B492" s="5" t="s">
        <v>181</v>
      </c>
      <c r="C492" s="5" t="s">
        <v>17</v>
      </c>
      <c r="D492" s="5" t="s">
        <v>182</v>
      </c>
      <c r="E492" s="5" t="s">
        <v>39</v>
      </c>
      <c r="F492" s="5" t="s">
        <v>56</v>
      </c>
      <c r="G492" s="5" t="s">
        <v>29</v>
      </c>
      <c r="H492" s="11">
        <v>149915</v>
      </c>
      <c r="I492" s="11">
        <v>149915</v>
      </c>
      <c r="J492" s="11">
        <v>34339.65</v>
      </c>
      <c r="K492" s="11">
        <f t="shared" si="110"/>
        <v>22.906080112063503</v>
      </c>
    </row>
    <row r="493" spans="1:11" ht="31.5" x14ac:dyDescent="0.2">
      <c r="A493" s="7" t="s">
        <v>57</v>
      </c>
      <c r="B493" s="8" t="s">
        <v>181</v>
      </c>
      <c r="C493" s="8" t="s">
        <v>17</v>
      </c>
      <c r="D493" s="8" t="s">
        <v>183</v>
      </c>
      <c r="E493" s="4" t="s">
        <v>0</v>
      </c>
      <c r="F493" s="4" t="s">
        <v>0</v>
      </c>
      <c r="G493" s="4" t="s">
        <v>0</v>
      </c>
      <c r="H493" s="9">
        <f t="shared" ref="H493:I493" si="117">H494</f>
        <v>25145857.59</v>
      </c>
      <c r="I493" s="9">
        <f t="shared" si="117"/>
        <v>25145857.59</v>
      </c>
      <c r="J493" s="9">
        <f>J494</f>
        <v>13921573.050000001</v>
      </c>
      <c r="K493" s="9">
        <f t="shared" si="110"/>
        <v>55.363285981291519</v>
      </c>
    </row>
    <row r="494" spans="1:11" ht="78.75" x14ac:dyDescent="0.2">
      <c r="A494" s="7" t="s">
        <v>256</v>
      </c>
      <c r="B494" s="8" t="s">
        <v>181</v>
      </c>
      <c r="C494" s="8" t="s">
        <v>17</v>
      </c>
      <c r="D494" s="8" t="s">
        <v>183</v>
      </c>
      <c r="E494" s="8" t="s">
        <v>39</v>
      </c>
      <c r="F494" s="10" t="s">
        <v>0</v>
      </c>
      <c r="G494" s="10" t="s">
        <v>0</v>
      </c>
      <c r="H494" s="9">
        <f t="shared" ref="H494:I494" si="118">H495+H498+H501</f>
        <v>25145857.59</v>
      </c>
      <c r="I494" s="9">
        <f t="shared" si="118"/>
        <v>25145857.59</v>
      </c>
      <c r="J494" s="9">
        <f>J495+J498+J501</f>
        <v>13921573.050000001</v>
      </c>
      <c r="K494" s="9">
        <f t="shared" si="110"/>
        <v>55.363285981291519</v>
      </c>
    </row>
    <row r="495" spans="1:11" ht="31.5" x14ac:dyDescent="0.2">
      <c r="A495" s="6" t="s">
        <v>57</v>
      </c>
      <c r="B495" s="5" t="s">
        <v>181</v>
      </c>
      <c r="C495" s="5" t="s">
        <v>17</v>
      </c>
      <c r="D495" s="5" t="s">
        <v>183</v>
      </c>
      <c r="E495" s="5" t="s">
        <v>39</v>
      </c>
      <c r="F495" s="5" t="s">
        <v>58</v>
      </c>
      <c r="G495" s="16" t="s">
        <v>0</v>
      </c>
      <c r="H495" s="11">
        <f t="shared" ref="H495:I496" si="119">H496</f>
        <v>23440487.59</v>
      </c>
      <c r="I495" s="11">
        <f t="shared" si="119"/>
        <v>23440487.59</v>
      </c>
      <c r="J495" s="11">
        <f>J496</f>
        <v>13112193.57</v>
      </c>
      <c r="K495" s="11">
        <f t="shared" si="110"/>
        <v>55.938228757638228</v>
      </c>
    </row>
    <row r="496" spans="1:11" ht="63" x14ac:dyDescent="0.2">
      <c r="A496" s="6" t="s">
        <v>42</v>
      </c>
      <c r="B496" s="5" t="s">
        <v>181</v>
      </c>
      <c r="C496" s="5" t="s">
        <v>17</v>
      </c>
      <c r="D496" s="5" t="s">
        <v>183</v>
      </c>
      <c r="E496" s="5" t="s">
        <v>39</v>
      </c>
      <c r="F496" s="5" t="s">
        <v>58</v>
      </c>
      <c r="G496" s="5" t="s">
        <v>43</v>
      </c>
      <c r="H496" s="11">
        <f t="shared" si="119"/>
        <v>23440487.59</v>
      </c>
      <c r="I496" s="11">
        <f t="shared" si="119"/>
        <v>23440487.59</v>
      </c>
      <c r="J496" s="11">
        <f>J497</f>
        <v>13112193.57</v>
      </c>
      <c r="K496" s="3">
        <f t="shared" si="110"/>
        <v>55.938228757638228</v>
      </c>
    </row>
    <row r="497" spans="1:11" ht="31.5" x14ac:dyDescent="0.2">
      <c r="A497" s="6" t="s">
        <v>59</v>
      </c>
      <c r="B497" s="5" t="s">
        <v>181</v>
      </c>
      <c r="C497" s="5" t="s">
        <v>17</v>
      </c>
      <c r="D497" s="5" t="s">
        <v>183</v>
      </c>
      <c r="E497" s="5" t="s">
        <v>39</v>
      </c>
      <c r="F497" s="5" t="s">
        <v>58</v>
      </c>
      <c r="G497" s="5" t="s">
        <v>60</v>
      </c>
      <c r="H497" s="11">
        <v>23440487.59</v>
      </c>
      <c r="I497" s="11">
        <v>23440487.59</v>
      </c>
      <c r="J497" s="11">
        <v>13112193.57</v>
      </c>
      <c r="K497" s="11">
        <f t="shared" si="110"/>
        <v>55.938228757638228</v>
      </c>
    </row>
    <row r="498" spans="1:11" ht="126" x14ac:dyDescent="0.2">
      <c r="A498" s="23" t="s">
        <v>300</v>
      </c>
      <c r="B498" s="1" t="s">
        <v>181</v>
      </c>
      <c r="C498" s="1" t="s">
        <v>17</v>
      </c>
      <c r="D498" s="1" t="s">
        <v>183</v>
      </c>
      <c r="E498" s="1" t="s">
        <v>39</v>
      </c>
      <c r="F498" s="1" t="s">
        <v>301</v>
      </c>
      <c r="G498" s="24" t="s">
        <v>0</v>
      </c>
      <c r="H498" s="3">
        <f t="shared" ref="H498:I499" si="120">H499</f>
        <v>1627000</v>
      </c>
      <c r="I498" s="3">
        <f t="shared" si="120"/>
        <v>1627000</v>
      </c>
      <c r="J498" s="3">
        <f>J499</f>
        <v>809379.48</v>
      </c>
      <c r="K498" s="11">
        <f t="shared" si="110"/>
        <v>49.746741241548861</v>
      </c>
    </row>
    <row r="499" spans="1:11" ht="63" x14ac:dyDescent="0.2">
      <c r="A499" s="23" t="s">
        <v>42</v>
      </c>
      <c r="B499" s="1" t="s">
        <v>181</v>
      </c>
      <c r="C499" s="1" t="s">
        <v>17</v>
      </c>
      <c r="D499" s="1" t="s">
        <v>183</v>
      </c>
      <c r="E499" s="1" t="s">
        <v>39</v>
      </c>
      <c r="F499" s="1" t="s">
        <v>301</v>
      </c>
      <c r="G499" s="1" t="s">
        <v>43</v>
      </c>
      <c r="H499" s="3">
        <f t="shared" si="120"/>
        <v>1627000</v>
      </c>
      <c r="I499" s="3">
        <f t="shared" si="120"/>
        <v>1627000</v>
      </c>
      <c r="J499" s="3">
        <f>J500</f>
        <v>809379.48</v>
      </c>
      <c r="K499" s="3">
        <f t="shared" si="110"/>
        <v>49.746741241548861</v>
      </c>
    </row>
    <row r="500" spans="1:11" ht="31.5" x14ac:dyDescent="0.2">
      <c r="A500" s="23" t="s">
        <v>59</v>
      </c>
      <c r="B500" s="1" t="s">
        <v>181</v>
      </c>
      <c r="C500" s="1" t="s">
        <v>17</v>
      </c>
      <c r="D500" s="1" t="s">
        <v>183</v>
      </c>
      <c r="E500" s="1" t="s">
        <v>39</v>
      </c>
      <c r="F500" s="1" t="s">
        <v>301</v>
      </c>
      <c r="G500" s="1" t="s">
        <v>60</v>
      </c>
      <c r="H500" s="3">
        <v>1627000</v>
      </c>
      <c r="I500" s="3">
        <v>1627000</v>
      </c>
      <c r="J500" s="3">
        <v>809379.48</v>
      </c>
      <c r="K500" s="3">
        <f t="shared" si="110"/>
        <v>49.746741241548861</v>
      </c>
    </row>
    <row r="501" spans="1:11" ht="31.5" x14ac:dyDescent="0.2">
      <c r="A501" s="17" t="s">
        <v>353</v>
      </c>
      <c r="B501" s="18" t="s">
        <v>181</v>
      </c>
      <c r="C501" s="18" t="s">
        <v>17</v>
      </c>
      <c r="D501" s="18" t="s">
        <v>183</v>
      </c>
      <c r="E501" s="18" t="s">
        <v>39</v>
      </c>
      <c r="F501" s="18" t="s">
        <v>350</v>
      </c>
      <c r="G501" s="19" t="s">
        <v>0</v>
      </c>
      <c r="H501" s="3">
        <f t="shared" ref="H501:I501" si="121">H502+H504</f>
        <v>78370</v>
      </c>
      <c r="I501" s="3">
        <f t="shared" si="121"/>
        <v>78370</v>
      </c>
      <c r="J501" s="3">
        <f>J502+J504</f>
        <v>0</v>
      </c>
      <c r="K501" s="3">
        <f t="shared" si="110"/>
        <v>0</v>
      </c>
    </row>
    <row r="502" spans="1:11" ht="126" x14ac:dyDescent="0.2">
      <c r="A502" s="17" t="s">
        <v>22</v>
      </c>
      <c r="B502" s="18" t="s">
        <v>181</v>
      </c>
      <c r="C502" s="18" t="s">
        <v>17</v>
      </c>
      <c r="D502" s="18" t="s">
        <v>183</v>
      </c>
      <c r="E502" s="18" t="s">
        <v>39</v>
      </c>
      <c r="F502" s="18" t="s">
        <v>350</v>
      </c>
      <c r="G502" s="18" t="s">
        <v>23</v>
      </c>
      <c r="H502" s="3">
        <f t="shared" ref="H502:I502" si="122">H503</f>
        <v>24600</v>
      </c>
      <c r="I502" s="3">
        <f t="shared" si="122"/>
        <v>24600</v>
      </c>
      <c r="J502" s="3">
        <f>J503</f>
        <v>0</v>
      </c>
      <c r="K502" s="3">
        <f t="shared" si="110"/>
        <v>0</v>
      </c>
    </row>
    <row r="503" spans="1:11" ht="47.25" x14ac:dyDescent="0.2">
      <c r="A503" s="17" t="s">
        <v>24</v>
      </c>
      <c r="B503" s="18" t="s">
        <v>181</v>
      </c>
      <c r="C503" s="18" t="s">
        <v>17</v>
      </c>
      <c r="D503" s="18" t="s">
        <v>183</v>
      </c>
      <c r="E503" s="18" t="s">
        <v>39</v>
      </c>
      <c r="F503" s="18" t="s">
        <v>350</v>
      </c>
      <c r="G503" s="18" t="s">
        <v>25</v>
      </c>
      <c r="H503" s="20">
        <v>24600</v>
      </c>
      <c r="I503" s="3">
        <v>24600</v>
      </c>
      <c r="J503" s="3">
        <v>0</v>
      </c>
      <c r="K503" s="3">
        <f t="shared" si="110"/>
        <v>0</v>
      </c>
    </row>
    <row r="504" spans="1:11" ht="47.25" x14ac:dyDescent="0.2">
      <c r="A504" s="17" t="s">
        <v>26</v>
      </c>
      <c r="B504" s="18" t="s">
        <v>181</v>
      </c>
      <c r="C504" s="18" t="s">
        <v>17</v>
      </c>
      <c r="D504" s="18" t="s">
        <v>183</v>
      </c>
      <c r="E504" s="18" t="s">
        <v>39</v>
      </c>
      <c r="F504" s="18" t="s">
        <v>350</v>
      </c>
      <c r="G504" s="18" t="s">
        <v>27</v>
      </c>
      <c r="H504" s="3">
        <f t="shared" ref="H504:I504" si="123">H505</f>
        <v>53770</v>
      </c>
      <c r="I504" s="3">
        <f t="shared" si="123"/>
        <v>53770</v>
      </c>
      <c r="J504" s="3">
        <f>J505</f>
        <v>0</v>
      </c>
      <c r="K504" s="3">
        <f t="shared" si="110"/>
        <v>0</v>
      </c>
    </row>
    <row r="505" spans="1:11" ht="63" x14ac:dyDescent="0.2">
      <c r="A505" s="17" t="s">
        <v>28</v>
      </c>
      <c r="B505" s="18" t="s">
        <v>181</v>
      </c>
      <c r="C505" s="18" t="s">
        <v>17</v>
      </c>
      <c r="D505" s="18" t="s">
        <v>183</v>
      </c>
      <c r="E505" s="18" t="s">
        <v>39</v>
      </c>
      <c r="F505" s="18" t="s">
        <v>350</v>
      </c>
      <c r="G505" s="18" t="s">
        <v>29</v>
      </c>
      <c r="H505" s="20">
        <v>53770</v>
      </c>
      <c r="I505" s="3">
        <v>53770</v>
      </c>
      <c r="J505" s="3">
        <v>0</v>
      </c>
      <c r="K505" s="3">
        <f t="shared" si="110"/>
        <v>0</v>
      </c>
    </row>
    <row r="506" spans="1:11" ht="31.5" x14ac:dyDescent="0.2">
      <c r="A506" s="29" t="s">
        <v>354</v>
      </c>
      <c r="B506" s="30" t="s">
        <v>181</v>
      </c>
      <c r="C506" s="30" t="s">
        <v>17</v>
      </c>
      <c r="D506" s="30" t="s">
        <v>184</v>
      </c>
      <c r="E506" s="31" t="s">
        <v>0</v>
      </c>
      <c r="F506" s="31" t="s">
        <v>0</v>
      </c>
      <c r="G506" s="31" t="s">
        <v>0</v>
      </c>
      <c r="H506" s="9">
        <f t="shared" ref="H506:I509" si="124">H507</f>
        <v>50000</v>
      </c>
      <c r="I506" s="9">
        <f t="shared" si="124"/>
        <v>50000</v>
      </c>
      <c r="J506" s="9">
        <f>J507</f>
        <v>50000</v>
      </c>
      <c r="K506" s="9">
        <f t="shared" si="110"/>
        <v>100</v>
      </c>
    </row>
    <row r="507" spans="1:11" ht="78.75" x14ac:dyDescent="0.2">
      <c r="A507" s="29" t="s">
        <v>256</v>
      </c>
      <c r="B507" s="30" t="s">
        <v>181</v>
      </c>
      <c r="C507" s="30" t="s">
        <v>17</v>
      </c>
      <c r="D507" s="30" t="s">
        <v>184</v>
      </c>
      <c r="E507" s="30" t="s">
        <v>39</v>
      </c>
      <c r="F507" s="33" t="s">
        <v>0</v>
      </c>
      <c r="G507" s="33" t="s">
        <v>0</v>
      </c>
      <c r="H507" s="9">
        <f t="shared" si="124"/>
        <v>50000</v>
      </c>
      <c r="I507" s="9">
        <f t="shared" si="124"/>
        <v>50000</v>
      </c>
      <c r="J507" s="9">
        <f>J508</f>
        <v>50000</v>
      </c>
      <c r="K507" s="9">
        <f t="shared" si="110"/>
        <v>100</v>
      </c>
    </row>
    <row r="508" spans="1:11" ht="31.5" x14ac:dyDescent="0.2">
      <c r="A508" s="17" t="s">
        <v>354</v>
      </c>
      <c r="B508" s="18" t="s">
        <v>181</v>
      </c>
      <c r="C508" s="18" t="s">
        <v>17</v>
      </c>
      <c r="D508" s="18" t="s">
        <v>184</v>
      </c>
      <c r="E508" s="18" t="s">
        <v>39</v>
      </c>
      <c r="F508" s="18" t="s">
        <v>341</v>
      </c>
      <c r="G508" s="19" t="s">
        <v>0</v>
      </c>
      <c r="H508" s="3">
        <f t="shared" si="124"/>
        <v>50000</v>
      </c>
      <c r="I508" s="3">
        <f t="shared" si="124"/>
        <v>50000</v>
      </c>
      <c r="J508" s="3">
        <f>J509</f>
        <v>50000</v>
      </c>
      <c r="K508" s="3">
        <f t="shared" si="110"/>
        <v>100</v>
      </c>
    </row>
    <row r="509" spans="1:11" ht="47.25" x14ac:dyDescent="0.2">
      <c r="A509" s="17" t="s">
        <v>26</v>
      </c>
      <c r="B509" s="18" t="s">
        <v>181</v>
      </c>
      <c r="C509" s="18" t="s">
        <v>17</v>
      </c>
      <c r="D509" s="18" t="s">
        <v>184</v>
      </c>
      <c r="E509" s="18" t="s">
        <v>39</v>
      </c>
      <c r="F509" s="18" t="s">
        <v>341</v>
      </c>
      <c r="G509" s="18" t="s">
        <v>27</v>
      </c>
      <c r="H509" s="3">
        <f t="shared" si="124"/>
        <v>50000</v>
      </c>
      <c r="I509" s="3">
        <f t="shared" si="124"/>
        <v>50000</v>
      </c>
      <c r="J509" s="3">
        <f>J510</f>
        <v>50000</v>
      </c>
      <c r="K509" s="3">
        <f t="shared" si="110"/>
        <v>100</v>
      </c>
    </row>
    <row r="510" spans="1:11" ht="63" x14ac:dyDescent="0.2">
      <c r="A510" s="17" t="s">
        <v>28</v>
      </c>
      <c r="B510" s="18" t="s">
        <v>181</v>
      </c>
      <c r="C510" s="18" t="s">
        <v>17</v>
      </c>
      <c r="D510" s="18" t="s">
        <v>184</v>
      </c>
      <c r="E510" s="18" t="s">
        <v>39</v>
      </c>
      <c r="F510" s="18" t="s">
        <v>341</v>
      </c>
      <c r="G510" s="18" t="s">
        <v>29</v>
      </c>
      <c r="H510" s="20">
        <v>50000</v>
      </c>
      <c r="I510" s="3">
        <v>50000</v>
      </c>
      <c r="J510" s="3">
        <v>50000</v>
      </c>
      <c r="K510" s="3">
        <f t="shared" si="110"/>
        <v>100</v>
      </c>
    </row>
    <row r="511" spans="1:11" ht="31.5" x14ac:dyDescent="0.2">
      <c r="A511" s="7" t="s">
        <v>149</v>
      </c>
      <c r="B511" s="8" t="s">
        <v>181</v>
      </c>
      <c r="C511" s="8" t="s">
        <v>17</v>
      </c>
      <c r="D511" s="8" t="s">
        <v>82</v>
      </c>
      <c r="E511" s="4" t="s">
        <v>0</v>
      </c>
      <c r="F511" s="4" t="s">
        <v>0</v>
      </c>
      <c r="G511" s="4" t="s">
        <v>0</v>
      </c>
      <c r="H511" s="9">
        <f t="shared" ref="H511:I511" si="125">H512</f>
        <v>12146210</v>
      </c>
      <c r="I511" s="9">
        <f t="shared" si="125"/>
        <v>12146210</v>
      </c>
      <c r="J511" s="9">
        <f>J512</f>
        <v>5921705.4100000001</v>
      </c>
      <c r="K511" s="9">
        <f t="shared" si="110"/>
        <v>48.75352402107324</v>
      </c>
    </row>
    <row r="512" spans="1:11" ht="78.75" x14ac:dyDescent="0.2">
      <c r="A512" s="7" t="s">
        <v>256</v>
      </c>
      <c r="B512" s="8" t="s">
        <v>181</v>
      </c>
      <c r="C512" s="8" t="s">
        <v>17</v>
      </c>
      <c r="D512" s="8" t="s">
        <v>82</v>
      </c>
      <c r="E512" s="8" t="s">
        <v>39</v>
      </c>
      <c r="F512" s="10" t="s">
        <v>0</v>
      </c>
      <c r="G512" s="10" t="s">
        <v>0</v>
      </c>
      <c r="H512" s="9">
        <f t="shared" ref="H512:I512" si="126">H513+H516</f>
        <v>12146210</v>
      </c>
      <c r="I512" s="9">
        <f t="shared" si="126"/>
        <v>12146210</v>
      </c>
      <c r="J512" s="9">
        <f>J513+J516</f>
        <v>5921705.4100000001</v>
      </c>
      <c r="K512" s="9">
        <f t="shared" si="110"/>
        <v>48.75352402107324</v>
      </c>
    </row>
    <row r="513" spans="1:11" ht="31.5" x14ac:dyDescent="0.2">
      <c r="A513" s="6" t="s">
        <v>149</v>
      </c>
      <c r="B513" s="5" t="s">
        <v>181</v>
      </c>
      <c r="C513" s="5" t="s">
        <v>17</v>
      </c>
      <c r="D513" s="5" t="s">
        <v>82</v>
      </c>
      <c r="E513" s="5" t="s">
        <v>39</v>
      </c>
      <c r="F513" s="5" t="s">
        <v>150</v>
      </c>
      <c r="G513" s="16" t="s">
        <v>0</v>
      </c>
      <c r="H513" s="11">
        <f t="shared" ref="H513:I514" si="127">H514</f>
        <v>12109210</v>
      </c>
      <c r="I513" s="11">
        <f t="shared" si="127"/>
        <v>12109210</v>
      </c>
      <c r="J513" s="11">
        <f>J514</f>
        <v>5902173.1299999999</v>
      </c>
      <c r="K513" s="3">
        <f t="shared" si="110"/>
        <v>48.741190630932984</v>
      </c>
    </row>
    <row r="514" spans="1:11" ht="63" x14ac:dyDescent="0.2">
      <c r="A514" s="6" t="s">
        <v>42</v>
      </c>
      <c r="B514" s="5" t="s">
        <v>181</v>
      </c>
      <c r="C514" s="5" t="s">
        <v>17</v>
      </c>
      <c r="D514" s="5" t="s">
        <v>82</v>
      </c>
      <c r="E514" s="5" t="s">
        <v>39</v>
      </c>
      <c r="F514" s="5" t="s">
        <v>150</v>
      </c>
      <c r="G514" s="5" t="s">
        <v>43</v>
      </c>
      <c r="H514" s="11">
        <f t="shared" si="127"/>
        <v>12109210</v>
      </c>
      <c r="I514" s="11">
        <f t="shared" si="127"/>
        <v>12109210</v>
      </c>
      <c r="J514" s="11">
        <f>J515</f>
        <v>5902173.1299999999</v>
      </c>
      <c r="K514" s="11">
        <f t="shared" si="110"/>
        <v>48.741190630932984</v>
      </c>
    </row>
    <row r="515" spans="1:11" ht="31.5" x14ac:dyDescent="0.2">
      <c r="A515" s="6" t="s">
        <v>44</v>
      </c>
      <c r="B515" s="5" t="s">
        <v>181</v>
      </c>
      <c r="C515" s="5" t="s">
        <v>17</v>
      </c>
      <c r="D515" s="5" t="s">
        <v>82</v>
      </c>
      <c r="E515" s="5" t="s">
        <v>39</v>
      </c>
      <c r="F515" s="5" t="s">
        <v>150</v>
      </c>
      <c r="G515" s="5" t="s">
        <v>45</v>
      </c>
      <c r="H515" s="11">
        <v>12109210</v>
      </c>
      <c r="I515" s="11">
        <v>12109210</v>
      </c>
      <c r="J515" s="11">
        <v>5902173.1299999999</v>
      </c>
      <c r="K515" s="11">
        <f t="shared" si="110"/>
        <v>48.741190630932984</v>
      </c>
    </row>
    <row r="516" spans="1:11" ht="126" x14ac:dyDescent="0.2">
      <c r="A516" s="23" t="s">
        <v>300</v>
      </c>
      <c r="B516" s="1" t="s">
        <v>181</v>
      </c>
      <c r="C516" s="1" t="s">
        <v>17</v>
      </c>
      <c r="D516" s="1" t="s">
        <v>82</v>
      </c>
      <c r="E516" s="1" t="s">
        <v>39</v>
      </c>
      <c r="F516" s="1" t="s">
        <v>301</v>
      </c>
      <c r="G516" s="24" t="s">
        <v>0</v>
      </c>
      <c r="H516" s="3">
        <v>37000</v>
      </c>
      <c r="I516" s="3">
        <v>37000</v>
      </c>
      <c r="J516" s="3">
        <f>J517</f>
        <v>19532.28</v>
      </c>
      <c r="K516" s="3">
        <f t="shared" si="110"/>
        <v>52.789945945945938</v>
      </c>
    </row>
    <row r="517" spans="1:11" ht="63" x14ac:dyDescent="0.2">
      <c r="A517" s="23" t="s">
        <v>42</v>
      </c>
      <c r="B517" s="1" t="s">
        <v>181</v>
      </c>
      <c r="C517" s="1" t="s">
        <v>17</v>
      </c>
      <c r="D517" s="1" t="s">
        <v>82</v>
      </c>
      <c r="E517" s="1" t="s">
        <v>39</v>
      </c>
      <c r="F517" s="1" t="s">
        <v>301</v>
      </c>
      <c r="G517" s="1" t="s">
        <v>43</v>
      </c>
      <c r="H517" s="3">
        <v>37000</v>
      </c>
      <c r="I517" s="3">
        <v>37000</v>
      </c>
      <c r="J517" s="3">
        <f>J518</f>
        <v>19532.28</v>
      </c>
      <c r="K517" s="3">
        <f t="shared" si="110"/>
        <v>52.789945945945938</v>
      </c>
    </row>
    <row r="518" spans="1:11" ht="31.5" x14ac:dyDescent="0.2">
      <c r="A518" s="23" t="s">
        <v>44</v>
      </c>
      <c r="B518" s="1" t="s">
        <v>181</v>
      </c>
      <c r="C518" s="1" t="s">
        <v>17</v>
      </c>
      <c r="D518" s="1" t="s">
        <v>82</v>
      </c>
      <c r="E518" s="1" t="s">
        <v>39</v>
      </c>
      <c r="F518" s="1" t="s">
        <v>301</v>
      </c>
      <c r="G518" s="1" t="s">
        <v>45</v>
      </c>
      <c r="H518" s="3">
        <v>37000</v>
      </c>
      <c r="I518" s="3">
        <v>37000</v>
      </c>
      <c r="J518" s="3">
        <v>19532.28</v>
      </c>
      <c r="K518" s="3">
        <f t="shared" si="110"/>
        <v>52.789945945945938</v>
      </c>
    </row>
    <row r="519" spans="1:11" ht="141.75" x14ac:dyDescent="0.2">
      <c r="A519" s="7" t="s">
        <v>309</v>
      </c>
      <c r="B519" s="8" t="s">
        <v>181</v>
      </c>
      <c r="C519" s="8" t="s">
        <v>17</v>
      </c>
      <c r="D519" s="8" t="s">
        <v>310</v>
      </c>
      <c r="E519" s="4" t="s">
        <v>0</v>
      </c>
      <c r="F519" s="4" t="s">
        <v>0</v>
      </c>
      <c r="G519" s="4" t="s">
        <v>0</v>
      </c>
      <c r="H519" s="9">
        <v>6078768</v>
      </c>
      <c r="I519" s="9">
        <v>6078768</v>
      </c>
      <c r="J519" s="9">
        <f>J520</f>
        <v>0</v>
      </c>
      <c r="K519" s="9">
        <f t="shared" si="110"/>
        <v>0</v>
      </c>
    </row>
    <row r="520" spans="1:11" ht="78.75" x14ac:dyDescent="0.2">
      <c r="A520" s="7" t="s">
        <v>256</v>
      </c>
      <c r="B520" s="8" t="s">
        <v>181</v>
      </c>
      <c r="C520" s="8" t="s">
        <v>17</v>
      </c>
      <c r="D520" s="8" t="s">
        <v>310</v>
      </c>
      <c r="E520" s="8" t="s">
        <v>39</v>
      </c>
      <c r="F520" s="10" t="s">
        <v>0</v>
      </c>
      <c r="G520" s="10" t="s">
        <v>0</v>
      </c>
      <c r="H520" s="9">
        <v>6078768</v>
      </c>
      <c r="I520" s="9">
        <v>6078768</v>
      </c>
      <c r="J520" s="9">
        <f>J521</f>
        <v>0</v>
      </c>
      <c r="K520" s="9">
        <f t="shared" si="110"/>
        <v>0</v>
      </c>
    </row>
    <row r="521" spans="1:11" ht="31.5" x14ac:dyDescent="0.2">
      <c r="A521" s="6" t="s">
        <v>311</v>
      </c>
      <c r="B521" s="5" t="s">
        <v>181</v>
      </c>
      <c r="C521" s="5" t="s">
        <v>17</v>
      </c>
      <c r="D521" s="5" t="s">
        <v>310</v>
      </c>
      <c r="E521" s="5" t="s">
        <v>39</v>
      </c>
      <c r="F521" s="5" t="s">
        <v>312</v>
      </c>
      <c r="G521" s="16" t="s">
        <v>0</v>
      </c>
      <c r="H521" s="11">
        <v>6078768</v>
      </c>
      <c r="I521" s="11">
        <v>6078768</v>
      </c>
      <c r="J521" s="11">
        <f>J522</f>
        <v>0</v>
      </c>
      <c r="K521" s="3">
        <f t="shared" si="110"/>
        <v>0</v>
      </c>
    </row>
    <row r="522" spans="1:11" ht="63" x14ac:dyDescent="0.2">
      <c r="A522" s="6" t="s">
        <v>42</v>
      </c>
      <c r="B522" s="5" t="s">
        <v>181</v>
      </c>
      <c r="C522" s="5" t="s">
        <v>17</v>
      </c>
      <c r="D522" s="5" t="s">
        <v>310</v>
      </c>
      <c r="E522" s="5" t="s">
        <v>39</v>
      </c>
      <c r="F522" s="5" t="s">
        <v>312</v>
      </c>
      <c r="G522" s="5" t="s">
        <v>43</v>
      </c>
      <c r="H522" s="11">
        <v>6078768</v>
      </c>
      <c r="I522" s="11">
        <v>6078768</v>
      </c>
      <c r="J522" s="11">
        <f>J523</f>
        <v>0</v>
      </c>
      <c r="K522" s="3">
        <f t="shared" si="110"/>
        <v>0</v>
      </c>
    </row>
    <row r="523" spans="1:11" ht="31.5" x14ac:dyDescent="0.2">
      <c r="A523" s="6" t="s">
        <v>44</v>
      </c>
      <c r="B523" s="5" t="s">
        <v>181</v>
      </c>
      <c r="C523" s="5" t="s">
        <v>17</v>
      </c>
      <c r="D523" s="5" t="s">
        <v>310</v>
      </c>
      <c r="E523" s="5" t="s">
        <v>39</v>
      </c>
      <c r="F523" s="5" t="s">
        <v>312</v>
      </c>
      <c r="G523" s="5" t="s">
        <v>45</v>
      </c>
      <c r="H523" s="11">
        <v>6078768</v>
      </c>
      <c r="I523" s="11">
        <v>6078768</v>
      </c>
      <c r="J523" s="11">
        <v>0</v>
      </c>
      <c r="K523" s="3">
        <f t="shared" si="110"/>
        <v>0</v>
      </c>
    </row>
    <row r="524" spans="1:11" ht="15.75" x14ac:dyDescent="0.2">
      <c r="A524" s="7" t="s">
        <v>168</v>
      </c>
      <c r="B524" s="8" t="s">
        <v>169</v>
      </c>
      <c r="C524" s="4" t="s">
        <v>0</v>
      </c>
      <c r="D524" s="4" t="s">
        <v>0</v>
      </c>
      <c r="E524" s="4" t="s">
        <v>0</v>
      </c>
      <c r="F524" s="4" t="s">
        <v>0</v>
      </c>
      <c r="G524" s="4" t="s">
        <v>0</v>
      </c>
      <c r="H524" s="9">
        <f t="shared" ref="H524:I524" si="128">H525+H535+H544+H548</f>
        <v>6750612.4199999999</v>
      </c>
      <c r="I524" s="9">
        <f t="shared" si="128"/>
        <v>10265364.42</v>
      </c>
      <c r="J524" s="9">
        <f>J525+J535+J544+J548</f>
        <v>5510233.1400000006</v>
      </c>
      <c r="K524" s="9">
        <f t="shared" si="110"/>
        <v>53.677910637681983</v>
      </c>
    </row>
    <row r="525" spans="1:11" ht="47.25" x14ac:dyDescent="0.2">
      <c r="A525" s="7" t="s">
        <v>167</v>
      </c>
      <c r="B525" s="8" t="s">
        <v>169</v>
      </c>
      <c r="C525" s="8" t="s">
        <v>17</v>
      </c>
      <c r="D525" s="8" t="s">
        <v>18</v>
      </c>
      <c r="E525" s="8" t="s">
        <v>66</v>
      </c>
      <c r="F525" s="10" t="s">
        <v>0</v>
      </c>
      <c r="G525" s="10" t="s">
        <v>0</v>
      </c>
      <c r="H525" s="9">
        <f t="shared" ref="H525:I525" si="129">H529+H532+H526</f>
        <v>2320782.42</v>
      </c>
      <c r="I525" s="9">
        <f t="shared" si="129"/>
        <v>5835534.4199999999</v>
      </c>
      <c r="J525" s="9">
        <f>J529+J532+J526</f>
        <v>3624752</v>
      </c>
      <c r="K525" s="9">
        <f t="shared" si="110"/>
        <v>62.115167851241978</v>
      </c>
    </row>
    <row r="526" spans="1:11" ht="31.5" x14ac:dyDescent="0.2">
      <c r="A526" s="34" t="s">
        <v>355</v>
      </c>
      <c r="B526" s="5" t="s">
        <v>169</v>
      </c>
      <c r="C526" s="5" t="s">
        <v>17</v>
      </c>
      <c r="D526" s="5" t="s">
        <v>18</v>
      </c>
      <c r="E526" s="5" t="s">
        <v>66</v>
      </c>
      <c r="F526" s="5">
        <v>10120</v>
      </c>
      <c r="G526" s="10"/>
      <c r="H526" s="11">
        <f t="shared" ref="H526:I527" si="130">H527</f>
        <v>0</v>
      </c>
      <c r="I526" s="11">
        <f t="shared" si="130"/>
        <v>3514752</v>
      </c>
      <c r="J526" s="11">
        <f>J527</f>
        <v>3514752</v>
      </c>
      <c r="K526" s="3">
        <f t="shared" si="110"/>
        <v>100</v>
      </c>
    </row>
    <row r="527" spans="1:11" ht="31.5" x14ac:dyDescent="0.2">
      <c r="A527" s="6" t="s">
        <v>116</v>
      </c>
      <c r="B527" s="5" t="s">
        <v>169</v>
      </c>
      <c r="C527" s="5" t="s">
        <v>17</v>
      </c>
      <c r="D527" s="5" t="s">
        <v>18</v>
      </c>
      <c r="E527" s="5" t="s">
        <v>66</v>
      </c>
      <c r="F527" s="5">
        <v>10120</v>
      </c>
      <c r="G527" s="5" t="s">
        <v>117</v>
      </c>
      <c r="H527" s="11">
        <f t="shared" si="130"/>
        <v>0</v>
      </c>
      <c r="I527" s="11">
        <f t="shared" si="130"/>
        <v>3514752</v>
      </c>
      <c r="J527" s="11">
        <f>J528</f>
        <v>3514752</v>
      </c>
      <c r="K527" s="3">
        <f t="shared" si="110"/>
        <v>100</v>
      </c>
    </row>
    <row r="528" spans="1:11" ht="47.25" x14ac:dyDescent="0.2">
      <c r="A528" s="6" t="s">
        <v>118</v>
      </c>
      <c r="B528" s="5" t="s">
        <v>169</v>
      </c>
      <c r="C528" s="5" t="s">
        <v>17</v>
      </c>
      <c r="D528" s="5" t="s">
        <v>18</v>
      </c>
      <c r="E528" s="5" t="s">
        <v>66</v>
      </c>
      <c r="F528" s="5">
        <v>10120</v>
      </c>
      <c r="G528" s="5" t="s">
        <v>119</v>
      </c>
      <c r="H528" s="11">
        <v>0</v>
      </c>
      <c r="I528" s="11">
        <v>3514752</v>
      </c>
      <c r="J528" s="11">
        <v>3514752</v>
      </c>
      <c r="K528" s="3">
        <f t="shared" si="110"/>
        <v>100</v>
      </c>
    </row>
    <row r="529" spans="1:11" ht="31.5" x14ac:dyDescent="0.2">
      <c r="A529" s="6" t="s">
        <v>37</v>
      </c>
      <c r="B529" s="5" t="s">
        <v>169</v>
      </c>
      <c r="C529" s="5" t="s">
        <v>17</v>
      </c>
      <c r="D529" s="5" t="s">
        <v>18</v>
      </c>
      <c r="E529" s="5" t="s">
        <v>66</v>
      </c>
      <c r="F529" s="5" t="s">
        <v>38</v>
      </c>
      <c r="G529" s="16" t="s">
        <v>0</v>
      </c>
      <c r="H529" s="11">
        <v>110000</v>
      </c>
      <c r="I529" s="11">
        <v>110000</v>
      </c>
      <c r="J529" s="11">
        <f>J530</f>
        <v>110000</v>
      </c>
      <c r="K529" s="3">
        <f t="shared" si="110"/>
        <v>100</v>
      </c>
    </row>
    <row r="530" spans="1:11" ht="31.5" x14ac:dyDescent="0.2">
      <c r="A530" s="6" t="s">
        <v>116</v>
      </c>
      <c r="B530" s="5" t="s">
        <v>169</v>
      </c>
      <c r="C530" s="5" t="s">
        <v>17</v>
      </c>
      <c r="D530" s="5" t="s">
        <v>18</v>
      </c>
      <c r="E530" s="5" t="s">
        <v>66</v>
      </c>
      <c r="F530" s="5" t="s">
        <v>38</v>
      </c>
      <c r="G530" s="5" t="s">
        <v>117</v>
      </c>
      <c r="H530" s="11">
        <v>110000</v>
      </c>
      <c r="I530" s="11">
        <v>110000</v>
      </c>
      <c r="J530" s="11">
        <f>J531</f>
        <v>110000</v>
      </c>
      <c r="K530" s="3">
        <f t="shared" si="110"/>
        <v>100</v>
      </c>
    </row>
    <row r="531" spans="1:11" ht="47.25" x14ac:dyDescent="0.2">
      <c r="A531" s="6" t="s">
        <v>118</v>
      </c>
      <c r="B531" s="5" t="s">
        <v>169</v>
      </c>
      <c r="C531" s="5" t="s">
        <v>17</v>
      </c>
      <c r="D531" s="5" t="s">
        <v>18</v>
      </c>
      <c r="E531" s="5" t="s">
        <v>66</v>
      </c>
      <c r="F531" s="5" t="s">
        <v>38</v>
      </c>
      <c r="G531" s="5" t="s">
        <v>119</v>
      </c>
      <c r="H531" s="11">
        <v>110000</v>
      </c>
      <c r="I531" s="11">
        <v>110000</v>
      </c>
      <c r="J531" s="11">
        <v>110000</v>
      </c>
      <c r="K531" s="3">
        <f t="shared" si="110"/>
        <v>100</v>
      </c>
    </row>
    <row r="532" spans="1:11" ht="31.5" x14ac:dyDescent="0.2">
      <c r="A532" s="17" t="s">
        <v>313</v>
      </c>
      <c r="B532" s="18" t="s">
        <v>169</v>
      </c>
      <c r="C532" s="18" t="s">
        <v>17</v>
      </c>
      <c r="D532" s="18" t="s">
        <v>18</v>
      </c>
      <c r="E532" s="18" t="s">
        <v>66</v>
      </c>
      <c r="F532" s="18" t="s">
        <v>314</v>
      </c>
      <c r="G532" s="19" t="s">
        <v>0</v>
      </c>
      <c r="H532" s="11">
        <f t="shared" ref="H532:I533" si="131">H533</f>
        <v>2210782.42</v>
      </c>
      <c r="I532" s="11">
        <f t="shared" si="131"/>
        <v>2210782.42</v>
      </c>
      <c r="J532" s="11">
        <f>J533</f>
        <v>0</v>
      </c>
      <c r="K532" s="3">
        <f t="shared" si="110"/>
        <v>0</v>
      </c>
    </row>
    <row r="533" spans="1:11" ht="47.25" x14ac:dyDescent="0.2">
      <c r="A533" s="17" t="s">
        <v>26</v>
      </c>
      <c r="B533" s="18" t="s">
        <v>169</v>
      </c>
      <c r="C533" s="18" t="s">
        <v>17</v>
      </c>
      <c r="D533" s="18" t="s">
        <v>18</v>
      </c>
      <c r="E533" s="18" t="s">
        <v>66</v>
      </c>
      <c r="F533" s="18" t="s">
        <v>314</v>
      </c>
      <c r="G533" s="18" t="s">
        <v>27</v>
      </c>
      <c r="H533" s="11">
        <f t="shared" si="131"/>
        <v>2210782.42</v>
      </c>
      <c r="I533" s="11">
        <f t="shared" si="131"/>
        <v>2210782.42</v>
      </c>
      <c r="J533" s="11">
        <f>J534</f>
        <v>0</v>
      </c>
      <c r="K533" s="3">
        <f t="shared" si="110"/>
        <v>0</v>
      </c>
    </row>
    <row r="534" spans="1:11" ht="63" x14ac:dyDescent="0.2">
      <c r="A534" s="17" t="s">
        <v>28</v>
      </c>
      <c r="B534" s="18" t="s">
        <v>169</v>
      </c>
      <c r="C534" s="18" t="s">
        <v>17</v>
      </c>
      <c r="D534" s="18" t="s">
        <v>18</v>
      </c>
      <c r="E534" s="18" t="s">
        <v>66</v>
      </c>
      <c r="F534" s="18" t="s">
        <v>314</v>
      </c>
      <c r="G534" s="18" t="s">
        <v>29</v>
      </c>
      <c r="H534" s="20">
        <v>2210782.42</v>
      </c>
      <c r="I534" s="20">
        <v>2210782.42</v>
      </c>
      <c r="J534" s="11">
        <v>0</v>
      </c>
      <c r="K534" s="3">
        <f t="shared" si="110"/>
        <v>0</v>
      </c>
    </row>
    <row r="535" spans="1:11" ht="47.25" x14ac:dyDescent="0.2">
      <c r="A535" s="7" t="s">
        <v>205</v>
      </c>
      <c r="B535" s="8" t="s">
        <v>169</v>
      </c>
      <c r="C535" s="8" t="s">
        <v>17</v>
      </c>
      <c r="D535" s="8" t="s">
        <v>18</v>
      </c>
      <c r="E535" s="8" t="s">
        <v>19</v>
      </c>
      <c r="F535" s="10" t="s">
        <v>0</v>
      </c>
      <c r="G535" s="10" t="s">
        <v>0</v>
      </c>
      <c r="H535" s="9">
        <v>1773365</v>
      </c>
      <c r="I535" s="9">
        <v>1773365</v>
      </c>
      <c r="J535" s="9">
        <f>J536+J541</f>
        <v>709337.74</v>
      </c>
      <c r="K535" s="9">
        <f t="shared" si="110"/>
        <v>39.999534218843834</v>
      </c>
    </row>
    <row r="536" spans="1:11" ht="47.25" x14ac:dyDescent="0.2">
      <c r="A536" s="6" t="s">
        <v>20</v>
      </c>
      <c r="B536" s="5" t="s">
        <v>169</v>
      </c>
      <c r="C536" s="5" t="s">
        <v>17</v>
      </c>
      <c r="D536" s="5" t="s">
        <v>18</v>
      </c>
      <c r="E536" s="5" t="s">
        <v>19</v>
      </c>
      <c r="F536" s="5" t="s">
        <v>21</v>
      </c>
      <c r="G536" s="16" t="s">
        <v>0</v>
      </c>
      <c r="H536" s="11">
        <v>433675</v>
      </c>
      <c r="I536" s="11">
        <v>433675</v>
      </c>
      <c r="J536" s="11">
        <f>J537+J539</f>
        <v>0</v>
      </c>
      <c r="K536" s="3">
        <f t="shared" si="110"/>
        <v>0</v>
      </c>
    </row>
    <row r="537" spans="1:11" ht="126" x14ac:dyDescent="0.2">
      <c r="A537" s="6" t="s">
        <v>22</v>
      </c>
      <c r="B537" s="5" t="s">
        <v>169</v>
      </c>
      <c r="C537" s="5" t="s">
        <v>17</v>
      </c>
      <c r="D537" s="5" t="s">
        <v>18</v>
      </c>
      <c r="E537" s="5" t="s">
        <v>19</v>
      </c>
      <c r="F537" s="5" t="s">
        <v>21</v>
      </c>
      <c r="G537" s="5" t="s">
        <v>23</v>
      </c>
      <c r="H537" s="11">
        <v>314505</v>
      </c>
      <c r="I537" s="11">
        <v>314505</v>
      </c>
      <c r="J537" s="11">
        <f>J538</f>
        <v>0</v>
      </c>
      <c r="K537" s="3">
        <f t="shared" si="110"/>
        <v>0</v>
      </c>
    </row>
    <row r="538" spans="1:11" ht="47.25" x14ac:dyDescent="0.2">
      <c r="A538" s="6" t="s">
        <v>24</v>
      </c>
      <c r="B538" s="5" t="s">
        <v>169</v>
      </c>
      <c r="C538" s="5" t="s">
        <v>17</v>
      </c>
      <c r="D538" s="5" t="s">
        <v>18</v>
      </c>
      <c r="E538" s="5" t="s">
        <v>19</v>
      </c>
      <c r="F538" s="5" t="s">
        <v>21</v>
      </c>
      <c r="G538" s="5" t="s">
        <v>25</v>
      </c>
      <c r="H538" s="11">
        <v>314505</v>
      </c>
      <c r="I538" s="11">
        <v>314505</v>
      </c>
      <c r="J538" s="11">
        <v>0</v>
      </c>
      <c r="K538" s="3">
        <f t="shared" si="110"/>
        <v>0</v>
      </c>
    </row>
    <row r="539" spans="1:11" ht="47.25" x14ac:dyDescent="0.2">
      <c r="A539" s="6" t="s">
        <v>26</v>
      </c>
      <c r="B539" s="5" t="s">
        <v>169</v>
      </c>
      <c r="C539" s="5" t="s">
        <v>17</v>
      </c>
      <c r="D539" s="5" t="s">
        <v>18</v>
      </c>
      <c r="E539" s="5" t="s">
        <v>19</v>
      </c>
      <c r="F539" s="5" t="s">
        <v>21</v>
      </c>
      <c r="G539" s="5" t="s">
        <v>27</v>
      </c>
      <c r="H539" s="11">
        <v>119170</v>
      </c>
      <c r="I539" s="11">
        <v>119170</v>
      </c>
      <c r="J539" s="11">
        <f>J540</f>
        <v>0</v>
      </c>
      <c r="K539" s="11">
        <f t="shared" si="110"/>
        <v>0</v>
      </c>
    </row>
    <row r="540" spans="1:11" ht="63" x14ac:dyDescent="0.2">
      <c r="A540" s="6" t="s">
        <v>28</v>
      </c>
      <c r="B540" s="5" t="s">
        <v>169</v>
      </c>
      <c r="C540" s="5" t="s">
        <v>17</v>
      </c>
      <c r="D540" s="5" t="s">
        <v>18</v>
      </c>
      <c r="E540" s="5" t="s">
        <v>19</v>
      </c>
      <c r="F540" s="5" t="s">
        <v>21</v>
      </c>
      <c r="G540" s="5" t="s">
        <v>29</v>
      </c>
      <c r="H540" s="11">
        <v>119170</v>
      </c>
      <c r="I540" s="11">
        <v>119170</v>
      </c>
      <c r="J540" s="11">
        <v>0</v>
      </c>
      <c r="K540" s="11">
        <f t="shared" si="110"/>
        <v>0</v>
      </c>
    </row>
    <row r="541" spans="1:11" ht="63" x14ac:dyDescent="0.2">
      <c r="A541" s="6" t="s">
        <v>30</v>
      </c>
      <c r="B541" s="5" t="s">
        <v>169</v>
      </c>
      <c r="C541" s="5" t="s">
        <v>17</v>
      </c>
      <c r="D541" s="5" t="s">
        <v>18</v>
      </c>
      <c r="E541" s="5" t="s">
        <v>19</v>
      </c>
      <c r="F541" s="5" t="s">
        <v>31</v>
      </c>
      <c r="G541" s="16" t="s">
        <v>0</v>
      </c>
      <c r="H541" s="11">
        <v>1339690</v>
      </c>
      <c r="I541" s="11">
        <v>1339690</v>
      </c>
      <c r="J541" s="11">
        <f>J542</f>
        <v>709337.74</v>
      </c>
      <c r="K541" s="11">
        <f t="shared" si="110"/>
        <v>52.947901380170038</v>
      </c>
    </row>
    <row r="542" spans="1:11" ht="126" x14ac:dyDescent="0.2">
      <c r="A542" s="6" t="s">
        <v>22</v>
      </c>
      <c r="B542" s="5" t="s">
        <v>169</v>
      </c>
      <c r="C542" s="5" t="s">
        <v>17</v>
      </c>
      <c r="D542" s="5" t="s">
        <v>18</v>
      </c>
      <c r="E542" s="5" t="s">
        <v>19</v>
      </c>
      <c r="F542" s="5" t="s">
        <v>31</v>
      </c>
      <c r="G542" s="5" t="s">
        <v>23</v>
      </c>
      <c r="H542" s="11">
        <v>1339690</v>
      </c>
      <c r="I542" s="11">
        <v>1339690</v>
      </c>
      <c r="J542" s="11">
        <f>J543</f>
        <v>709337.74</v>
      </c>
      <c r="K542" s="3">
        <f t="shared" si="110"/>
        <v>52.947901380170038</v>
      </c>
    </row>
    <row r="543" spans="1:11" ht="47.25" x14ac:dyDescent="0.2">
      <c r="A543" s="6" t="s">
        <v>24</v>
      </c>
      <c r="B543" s="5" t="s">
        <v>169</v>
      </c>
      <c r="C543" s="5" t="s">
        <v>17</v>
      </c>
      <c r="D543" s="5" t="s">
        <v>18</v>
      </c>
      <c r="E543" s="5" t="s">
        <v>19</v>
      </c>
      <c r="F543" s="5" t="s">
        <v>31</v>
      </c>
      <c r="G543" s="5" t="s">
        <v>25</v>
      </c>
      <c r="H543" s="11">
        <v>1339690</v>
      </c>
      <c r="I543" s="11">
        <v>1339690</v>
      </c>
      <c r="J543" s="11">
        <v>709337.74</v>
      </c>
      <c r="K543" s="3">
        <f t="shared" si="110"/>
        <v>52.947901380170038</v>
      </c>
    </row>
    <row r="544" spans="1:11" ht="63" x14ac:dyDescent="0.2">
      <c r="A544" s="7" t="s">
        <v>251</v>
      </c>
      <c r="B544" s="8" t="s">
        <v>169</v>
      </c>
      <c r="C544" s="8" t="s">
        <v>17</v>
      </c>
      <c r="D544" s="8" t="s">
        <v>18</v>
      </c>
      <c r="E544" s="8" t="s">
        <v>32</v>
      </c>
      <c r="F544" s="10" t="s">
        <v>0</v>
      </c>
      <c r="G544" s="10" t="s">
        <v>0</v>
      </c>
      <c r="H544" s="9">
        <v>50000</v>
      </c>
      <c r="I544" s="9">
        <v>50000</v>
      </c>
      <c r="J544" s="9">
        <f>J545</f>
        <v>0</v>
      </c>
      <c r="K544" s="9">
        <f t="shared" si="110"/>
        <v>0</v>
      </c>
    </row>
    <row r="545" spans="1:11" ht="31.5" x14ac:dyDescent="0.2">
      <c r="A545" s="6" t="s">
        <v>37</v>
      </c>
      <c r="B545" s="5" t="s">
        <v>169</v>
      </c>
      <c r="C545" s="5" t="s">
        <v>17</v>
      </c>
      <c r="D545" s="5" t="s">
        <v>18</v>
      </c>
      <c r="E545" s="5" t="s">
        <v>32</v>
      </c>
      <c r="F545" s="5" t="s">
        <v>38</v>
      </c>
      <c r="G545" s="16" t="s">
        <v>0</v>
      </c>
      <c r="H545" s="11">
        <v>50000</v>
      </c>
      <c r="I545" s="11">
        <v>50000</v>
      </c>
      <c r="J545" s="11">
        <f>J546</f>
        <v>0</v>
      </c>
      <c r="K545" s="3">
        <f t="shared" si="110"/>
        <v>0</v>
      </c>
    </row>
    <row r="546" spans="1:11" ht="15.75" x14ac:dyDescent="0.2">
      <c r="A546" s="6" t="s">
        <v>33</v>
      </c>
      <c r="B546" s="5" t="s">
        <v>169</v>
      </c>
      <c r="C546" s="5" t="s">
        <v>17</v>
      </c>
      <c r="D546" s="5" t="s">
        <v>18</v>
      </c>
      <c r="E546" s="5" t="s">
        <v>32</v>
      </c>
      <c r="F546" s="5" t="s">
        <v>38</v>
      </c>
      <c r="G546" s="5" t="s">
        <v>34</v>
      </c>
      <c r="H546" s="11">
        <v>50000</v>
      </c>
      <c r="I546" s="11">
        <v>50000</v>
      </c>
      <c r="J546" s="11">
        <f>J547</f>
        <v>0</v>
      </c>
      <c r="K546" s="11">
        <f t="shared" si="110"/>
        <v>0</v>
      </c>
    </row>
    <row r="547" spans="1:11" ht="15.75" x14ac:dyDescent="0.2">
      <c r="A547" s="6" t="s">
        <v>35</v>
      </c>
      <c r="B547" s="5" t="s">
        <v>169</v>
      </c>
      <c r="C547" s="5" t="s">
        <v>17</v>
      </c>
      <c r="D547" s="5" t="s">
        <v>18</v>
      </c>
      <c r="E547" s="5" t="s">
        <v>32</v>
      </c>
      <c r="F547" s="5" t="s">
        <v>38</v>
      </c>
      <c r="G547" s="5" t="s">
        <v>36</v>
      </c>
      <c r="H547" s="11">
        <v>50000</v>
      </c>
      <c r="I547" s="11">
        <v>50000</v>
      </c>
      <c r="J547" s="11">
        <v>0</v>
      </c>
      <c r="K547" s="3">
        <f t="shared" si="110"/>
        <v>0</v>
      </c>
    </row>
    <row r="548" spans="1:11" ht="47.25" x14ac:dyDescent="0.2">
      <c r="A548" s="7" t="s">
        <v>170</v>
      </c>
      <c r="B548" s="8" t="s">
        <v>169</v>
      </c>
      <c r="C548" s="8" t="s">
        <v>17</v>
      </c>
      <c r="D548" s="8" t="s">
        <v>18</v>
      </c>
      <c r="E548" s="8" t="s">
        <v>62</v>
      </c>
      <c r="F548" s="10" t="s">
        <v>0</v>
      </c>
      <c r="G548" s="10" t="s">
        <v>0</v>
      </c>
      <c r="H548" s="9">
        <f t="shared" ref="H548:I548" si="132">H549+H552</f>
        <v>2606465</v>
      </c>
      <c r="I548" s="9">
        <f t="shared" si="132"/>
        <v>2606465</v>
      </c>
      <c r="J548" s="9">
        <f>J549+J552</f>
        <v>1176143.3999999999</v>
      </c>
      <c r="K548" s="9">
        <f t="shared" si="110"/>
        <v>45.124081850322177</v>
      </c>
    </row>
    <row r="549" spans="1:11" ht="31.5" x14ac:dyDescent="0.2">
      <c r="A549" s="6" t="s">
        <v>63</v>
      </c>
      <c r="B549" s="5" t="s">
        <v>169</v>
      </c>
      <c r="C549" s="5" t="s">
        <v>17</v>
      </c>
      <c r="D549" s="5" t="s">
        <v>18</v>
      </c>
      <c r="E549" s="5" t="s">
        <v>62</v>
      </c>
      <c r="F549" s="5" t="s">
        <v>64</v>
      </c>
      <c r="G549" s="16" t="s">
        <v>0</v>
      </c>
      <c r="H549" s="11">
        <v>1927765</v>
      </c>
      <c r="I549" s="11">
        <v>1927765</v>
      </c>
      <c r="J549" s="11">
        <f>J550</f>
        <v>984372.41</v>
      </c>
      <c r="K549" s="11">
        <f t="shared" si="110"/>
        <v>51.062884220846428</v>
      </c>
    </row>
    <row r="550" spans="1:11" ht="126" x14ac:dyDescent="0.2">
      <c r="A550" s="6" t="s">
        <v>22</v>
      </c>
      <c r="B550" s="5" t="s">
        <v>169</v>
      </c>
      <c r="C550" s="5" t="s">
        <v>17</v>
      </c>
      <c r="D550" s="5" t="s">
        <v>18</v>
      </c>
      <c r="E550" s="5" t="s">
        <v>62</v>
      </c>
      <c r="F550" s="5" t="s">
        <v>64</v>
      </c>
      <c r="G550" s="5" t="s">
        <v>23</v>
      </c>
      <c r="H550" s="11">
        <v>1927765</v>
      </c>
      <c r="I550" s="11">
        <v>1927765</v>
      </c>
      <c r="J550" s="11">
        <f>J551</f>
        <v>984372.41</v>
      </c>
      <c r="K550" s="11">
        <f t="shared" si="110"/>
        <v>51.062884220846428</v>
      </c>
    </row>
    <row r="551" spans="1:11" ht="47.25" x14ac:dyDescent="0.2">
      <c r="A551" s="6" t="s">
        <v>24</v>
      </c>
      <c r="B551" s="5" t="s">
        <v>169</v>
      </c>
      <c r="C551" s="5" t="s">
        <v>17</v>
      </c>
      <c r="D551" s="5" t="s">
        <v>18</v>
      </c>
      <c r="E551" s="5" t="s">
        <v>62</v>
      </c>
      <c r="F551" s="5" t="s">
        <v>64</v>
      </c>
      <c r="G551" s="5" t="s">
        <v>25</v>
      </c>
      <c r="H551" s="11">
        <v>1927765</v>
      </c>
      <c r="I551" s="11">
        <v>1927765</v>
      </c>
      <c r="J551" s="11">
        <v>984372.41</v>
      </c>
      <c r="K551" s="3">
        <f t="shared" si="110"/>
        <v>51.062884220846428</v>
      </c>
    </row>
    <row r="552" spans="1:11" ht="47.25" x14ac:dyDescent="0.2">
      <c r="A552" s="6" t="s">
        <v>20</v>
      </c>
      <c r="B552" s="5" t="s">
        <v>169</v>
      </c>
      <c r="C552" s="5" t="s">
        <v>17</v>
      </c>
      <c r="D552" s="5" t="s">
        <v>18</v>
      </c>
      <c r="E552" s="5" t="s">
        <v>62</v>
      </c>
      <c r="F552" s="5" t="s">
        <v>21</v>
      </c>
      <c r="G552" s="16" t="s">
        <v>0</v>
      </c>
      <c r="H552" s="11">
        <v>678700</v>
      </c>
      <c r="I552" s="11">
        <v>678700</v>
      </c>
      <c r="J552" s="11">
        <f>J553+J555</f>
        <v>191770.99</v>
      </c>
      <c r="K552" s="11">
        <f t="shared" si="110"/>
        <v>28.25563430086931</v>
      </c>
    </row>
    <row r="553" spans="1:11" ht="126" x14ac:dyDescent="0.2">
      <c r="A553" s="6" t="s">
        <v>22</v>
      </c>
      <c r="B553" s="5" t="s">
        <v>169</v>
      </c>
      <c r="C553" s="5" t="s">
        <v>17</v>
      </c>
      <c r="D553" s="5" t="s">
        <v>18</v>
      </c>
      <c r="E553" s="5" t="s">
        <v>62</v>
      </c>
      <c r="F553" s="5" t="s">
        <v>21</v>
      </c>
      <c r="G553" s="5" t="s">
        <v>23</v>
      </c>
      <c r="H553" s="11">
        <v>511140</v>
      </c>
      <c r="I553" s="11">
        <v>511140</v>
      </c>
      <c r="J553" s="11">
        <f>J554</f>
        <v>139870.99</v>
      </c>
      <c r="K553" s="11">
        <f t="shared" si="110"/>
        <v>27.364516570802515</v>
      </c>
    </row>
    <row r="554" spans="1:11" ht="47.25" x14ac:dyDescent="0.2">
      <c r="A554" s="6" t="s">
        <v>24</v>
      </c>
      <c r="B554" s="5" t="s">
        <v>169</v>
      </c>
      <c r="C554" s="5" t="s">
        <v>17</v>
      </c>
      <c r="D554" s="5" t="s">
        <v>18</v>
      </c>
      <c r="E554" s="5" t="s">
        <v>62</v>
      </c>
      <c r="F554" s="5" t="s">
        <v>21</v>
      </c>
      <c r="G554" s="5" t="s">
        <v>25</v>
      </c>
      <c r="H554" s="11">
        <v>511140</v>
      </c>
      <c r="I554" s="11">
        <v>511140</v>
      </c>
      <c r="J554" s="11">
        <v>139870.99</v>
      </c>
      <c r="K554" s="11">
        <f t="shared" si="110"/>
        <v>27.364516570802515</v>
      </c>
    </row>
    <row r="555" spans="1:11" ht="47.25" x14ac:dyDescent="0.2">
      <c r="A555" s="6" t="s">
        <v>26</v>
      </c>
      <c r="B555" s="5" t="s">
        <v>169</v>
      </c>
      <c r="C555" s="5" t="s">
        <v>17</v>
      </c>
      <c r="D555" s="5" t="s">
        <v>18</v>
      </c>
      <c r="E555" s="5" t="s">
        <v>62</v>
      </c>
      <c r="F555" s="5" t="s">
        <v>21</v>
      </c>
      <c r="G555" s="5" t="s">
        <v>27</v>
      </c>
      <c r="H555" s="11">
        <v>167560</v>
      </c>
      <c r="I555" s="11">
        <v>167560</v>
      </c>
      <c r="J555" s="11">
        <f>J556</f>
        <v>51900</v>
      </c>
      <c r="K555" s="11">
        <f t="shared" si="110"/>
        <v>30.973979470040579</v>
      </c>
    </row>
    <row r="556" spans="1:11" ht="63" x14ac:dyDescent="0.2">
      <c r="A556" s="6" t="s">
        <v>28</v>
      </c>
      <c r="B556" s="5" t="s">
        <v>169</v>
      </c>
      <c r="C556" s="5" t="s">
        <v>17</v>
      </c>
      <c r="D556" s="5" t="s">
        <v>18</v>
      </c>
      <c r="E556" s="5" t="s">
        <v>62</v>
      </c>
      <c r="F556" s="5" t="s">
        <v>21</v>
      </c>
      <c r="G556" s="5" t="s">
        <v>29</v>
      </c>
      <c r="H556" s="11">
        <v>167560</v>
      </c>
      <c r="I556" s="11">
        <v>167560</v>
      </c>
      <c r="J556" s="11">
        <v>51900</v>
      </c>
      <c r="K556" s="11">
        <f t="shared" si="110"/>
        <v>30.973979470040579</v>
      </c>
    </row>
    <row r="557" spans="1:11" ht="15.75" x14ac:dyDescent="0.2">
      <c r="A557" s="28" t="s">
        <v>166</v>
      </c>
      <c r="B557" s="28"/>
      <c r="C557" s="28"/>
      <c r="D557" s="28"/>
      <c r="E557" s="28"/>
      <c r="F557" s="28"/>
      <c r="G557" s="28"/>
      <c r="H557" s="9">
        <f t="shared" ref="H557:I557" si="133">H5+H273+H410+H418+H438+H524</f>
        <v>1563922731.2900002</v>
      </c>
      <c r="I557" s="9">
        <f t="shared" si="133"/>
        <v>1602344334.4100001</v>
      </c>
      <c r="J557" s="9">
        <f>J5+J273+J410+J418+J438+J524</f>
        <v>548646602.54999995</v>
      </c>
      <c r="K557" s="9">
        <f t="shared" ref="K557" si="134">J557/I557*100</f>
        <v>34.240243546154971</v>
      </c>
    </row>
  </sheetData>
  <mergeCells count="3">
    <mergeCell ref="A2:K2"/>
    <mergeCell ref="A1:K1"/>
    <mergeCell ref="A557:G557"/>
  </mergeCells>
  <pageMargins left="0.39370078740157483" right="0.39370078740157483" top="0.55118110236220474" bottom="0.51181102362204722" header="0.31496062992125984" footer="0.31496062992125984"/>
  <pageSetup paperSize="9" scale="62" fitToHeight="0" orientation="portrait"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2024-08-13T13:57:44Z</dcterms:modified>
</cp:coreProperties>
</file>