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доходы'!$A$11:$E$11</definedName>
    <definedName name="_xlnm.Print_Titles" localSheetId="2">'для Старовойтовой'!$2:$2</definedName>
    <definedName name="_xlnm.Print_Titles" localSheetId="0">'Приложение к ПЗ доходы'!$11:$11</definedName>
    <definedName name="_xlnm.Print_Area" localSheetId="0">'Приложение к ПЗ доходы'!$A$1:$E$154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152" i="5" l="1"/>
  <c r="C147" i="5" l="1"/>
  <c r="C145" i="5" l="1"/>
  <c r="E150" i="5"/>
  <c r="E149" i="5" s="1"/>
  <c r="D150" i="5"/>
  <c r="D149" i="5" s="1"/>
  <c r="C150" i="5"/>
  <c r="C149" i="5" s="1"/>
  <c r="C143" i="5"/>
  <c r="C142" i="5" s="1"/>
  <c r="E142" i="5"/>
  <c r="D142" i="5"/>
  <c r="C140" i="5"/>
  <c r="C138" i="5"/>
  <c r="C137" i="5" s="1"/>
  <c r="C136" i="5" l="1"/>
  <c r="C135" i="5" s="1"/>
  <c r="D136" i="5"/>
  <c r="D135" i="5" s="1"/>
  <c r="E136" i="5"/>
  <c r="E135" i="5" s="1"/>
  <c r="C133" i="5"/>
  <c r="C131" i="5"/>
  <c r="E129" i="5"/>
  <c r="D129" i="5"/>
  <c r="C128" i="5"/>
  <c r="C127" i="5" s="1"/>
  <c r="E127" i="5"/>
  <c r="D127" i="5"/>
  <c r="E124" i="5"/>
  <c r="D124" i="5"/>
  <c r="C124" i="5"/>
  <c r="E122" i="5"/>
  <c r="D122" i="5"/>
  <c r="C122" i="5"/>
  <c r="E120" i="5"/>
  <c r="D120" i="5"/>
  <c r="C120" i="5"/>
  <c r="E118" i="5"/>
  <c r="D118" i="5"/>
  <c r="C118" i="5"/>
  <c r="E116" i="5"/>
  <c r="D116" i="5"/>
  <c r="C116" i="5"/>
  <c r="E114" i="5"/>
  <c r="D114" i="5"/>
  <c r="C114" i="5"/>
  <c r="E112" i="5"/>
  <c r="D112" i="5"/>
  <c r="C112" i="5"/>
  <c r="E110" i="5"/>
  <c r="D110" i="5"/>
  <c r="C110" i="5"/>
  <c r="E108" i="5"/>
  <c r="D108" i="5"/>
  <c r="C108" i="5"/>
  <c r="E106" i="5"/>
  <c r="D106" i="5"/>
  <c r="C106" i="5"/>
  <c r="E104" i="5"/>
  <c r="D104" i="5"/>
  <c r="C104" i="5"/>
  <c r="E102" i="5"/>
  <c r="D102" i="5"/>
  <c r="C102" i="5"/>
  <c r="E100" i="5"/>
  <c r="D100" i="5"/>
  <c r="C100" i="5"/>
  <c r="C99" i="5" s="1"/>
  <c r="C98" i="5" s="1"/>
  <c r="E96" i="5"/>
  <c r="E95" i="5" s="1"/>
  <c r="D96" i="5"/>
  <c r="D95" i="5" s="1"/>
  <c r="C96" i="5"/>
  <c r="C95" i="5" s="1"/>
  <c r="C93" i="5"/>
  <c r="E91" i="5"/>
  <c r="D91" i="5"/>
  <c r="C91" i="5"/>
  <c r="C87" i="5"/>
  <c r="E83" i="5"/>
  <c r="D83" i="5"/>
  <c r="C83" i="5"/>
  <c r="C80" i="5" s="1"/>
  <c r="C79" i="5" s="1"/>
  <c r="E81" i="5"/>
  <c r="D81" i="5"/>
  <c r="E76" i="5"/>
  <c r="E73" i="5" s="1"/>
  <c r="E72" i="5" s="1"/>
  <c r="D76" i="5"/>
  <c r="D73" i="5" s="1"/>
  <c r="D72" i="5" s="1"/>
  <c r="C76" i="5"/>
  <c r="C73" i="5" s="1"/>
  <c r="C72" i="5" s="1"/>
  <c r="E70" i="5"/>
  <c r="D70" i="5"/>
  <c r="C70" i="5"/>
  <c r="C69" i="5" s="1"/>
  <c r="C67" i="5"/>
  <c r="C66" i="5"/>
  <c r="E64" i="5"/>
  <c r="E63" i="5" s="1"/>
  <c r="D64" i="5"/>
  <c r="D63" i="5" s="1"/>
  <c r="C64" i="5"/>
  <c r="C63" i="5" s="1"/>
  <c r="E61" i="5"/>
  <c r="D61" i="5"/>
  <c r="C61" i="5"/>
  <c r="E59" i="5"/>
  <c r="D59" i="5"/>
  <c r="C59" i="5"/>
  <c r="C57" i="5"/>
  <c r="C54" i="5"/>
  <c r="C53" i="5" s="1"/>
  <c r="E53" i="5"/>
  <c r="D53" i="5"/>
  <c r="E51" i="5"/>
  <c r="D51" i="5"/>
  <c r="C51" i="5"/>
  <c r="E49" i="5"/>
  <c r="D49" i="5"/>
  <c r="C49" i="5"/>
  <c r="E46" i="5"/>
  <c r="D46" i="5"/>
  <c r="C46" i="5"/>
  <c r="E44" i="5"/>
  <c r="E43" i="5" s="1"/>
  <c r="D44" i="5"/>
  <c r="D43" i="5" s="1"/>
  <c r="C44" i="5"/>
  <c r="C43" i="5" s="1"/>
  <c r="E41" i="5"/>
  <c r="D41" i="5"/>
  <c r="C41" i="5"/>
  <c r="C38" i="5"/>
  <c r="C35" i="5"/>
  <c r="C32" i="5"/>
  <c r="E31" i="5"/>
  <c r="E12" i="5" s="1"/>
  <c r="D31" i="5"/>
  <c r="D12" i="5" s="1"/>
  <c r="C29" i="5"/>
  <c r="C27" i="5"/>
  <c r="C25" i="5"/>
  <c r="C23" i="5"/>
  <c r="E13" i="5"/>
  <c r="D13" i="5"/>
  <c r="C13" i="5"/>
  <c r="D48" i="5" l="1"/>
  <c r="E48" i="5"/>
  <c r="E85" i="5"/>
  <c r="D40" i="5"/>
  <c r="E40" i="5"/>
  <c r="C86" i="5"/>
  <c r="C85" i="5" s="1"/>
  <c r="E80" i="5"/>
  <c r="E79" i="5" s="1"/>
  <c r="C48" i="5"/>
  <c r="D99" i="5"/>
  <c r="D98" i="5" s="1"/>
  <c r="C40" i="5"/>
  <c r="D85" i="5"/>
  <c r="C56" i="5"/>
  <c r="E99" i="5"/>
  <c r="E98" i="5" s="1"/>
  <c r="C31" i="5"/>
  <c r="D80" i="5"/>
  <c r="D79" i="5" s="1"/>
  <c r="D56" i="5"/>
  <c r="E56" i="5"/>
  <c r="C22" i="5"/>
  <c r="C21" i="5" s="1"/>
  <c r="C12" i="5" l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<sst xmlns="http://schemas.openxmlformats.org/spreadsheetml/2006/main" count="846" uniqueCount="601">
  <si>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</si>
  <si>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</si>
  <si>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</si>
  <si>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</si>
  <si>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</si>
  <si>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</si>
  <si>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</si>
  <si>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</si>
  <si>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</si>
  <si>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</si>
  <si>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</si>
  <si>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</si>
  <si>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</si>
  <si>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</si>
  <si>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</si>
  <si>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</si>
  <si>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</si>
  <si>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</si>
  <si>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</si>
  <si>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</si>
  <si>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</si>
  <si>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</si>
  <si>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</si>
  <si>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</si>
  <si>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</si>
  <si>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</si>
  <si>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</si>
  <si>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</si>
  <si>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</si>
  <si>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</si>
  <si>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</si>
  <si>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</si>
  <si>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</si>
  <si>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</si>
  <si>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</si>
  <si>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</si>
  <si>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</si>
  <si>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</si>
  <si>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</si>
  <si>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</si>
  <si>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</si>
  <si>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</si>
  <si>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</si>
  <si>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</si>
  <si>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</si>
  <si>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</si>
  <si>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</si>
  <si>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</si>
  <si>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</si>
  <si>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</si>
  <si>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</si>
  <si>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</si>
  <si>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</si>
  <si>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</si>
  <si>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</si>
  <si>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</si>
  <si>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</si>
  <si>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</si>
  <si>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</si>
  <si>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</si>
  <si>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</si>
  <si>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</si>
  <si>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</si>
  <si>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</si>
  <si>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</si>
  <si>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</si>
  <si>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</si>
  <si>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</si>
  <si>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</si>
  <si>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</si>
  <si>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</si>
  <si>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</si>
  <si>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</si>
  <si>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</si>
  <si>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</si>
  <si>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</si>
  <si>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</si>
  <si>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</si>
  <si>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</si>
  <si>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</si>
  <si>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</si>
  <si>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</si>
  <si>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</si>
  <si>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</si>
  <si>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</si>
  <si>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</si>
  <si>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</si>
  <si>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</si>
  <si>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</si>
  <si>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</si>
  <si>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</si>
  <si>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</si>
  <si>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</si>
  <si>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</si>
  <si>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</si>
  <si>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</si>
  <si>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</si>
  <si>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</si>
  <si>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</si>
  <si>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</si>
  <si>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</si>
  <si>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</si>
  <si>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</si>
  <si>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</si>
  <si>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</si>
  <si>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</si>
  <si>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</si>
  <si>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</si>
  <si>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</si>
  <si>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</si>
  <si>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</si>
  <si>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</si>
  <si>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</si>
  <si>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</si>
  <si>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</si>
  <si>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</si>
  <si>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</si>
  <si>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</si>
  <si>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</si>
  <si>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</si>
  <si>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</si>
  <si>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</si>
  <si>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</si>
  <si>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</si>
  <si>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</si>
  <si>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</si>
  <si>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</si>
  <si>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</si>
  <si>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</si>
  <si>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</si>
  <si>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</si>
  <si>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</si>
  <si>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</si>
  <si>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</si>
  <si>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</si>
  <si>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</si>
  <si>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</si>
  <si>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</si>
  <si>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</si>
  <si>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</si>
  <si>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</si>
  <si>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</si>
  <si>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</si>
  <si>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</si>
  <si>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</si>
  <si>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</si>
  <si>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</si>
  <si>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</si>
  <si>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</si>
  <si>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</si>
  <si>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</si>
  <si>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</si>
  <si>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</si>
  <si>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</si>
  <si>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</si>
  <si>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</si>
  <si>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</si>
  <si>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</si>
  <si>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</si>
  <si>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</si>
  <si>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</si>
  <si>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</si>
  <si>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</si>
  <si>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</si>
  <si>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</si>
  <si>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</si>
  <si>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</si>
  <si>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</si>
  <si>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</si>
  <si>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</si>
  <si>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</si>
  <si>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</si>
  <si>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</si>
  <si>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</si>
  <si>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</si>
  <si>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</si>
  <si>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</si>
  <si>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</si>
  <si>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</si>
  <si>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</si>
  <si>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</si>
  <si>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</si>
  <si>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</si>
  <si>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</si>
  <si>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</si>
  <si>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</si>
  <si>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</si>
  <si>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</si>
  <si>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</si>
  <si>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</si>
  <si>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</si>
  <si>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</si>
  <si>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</si>
  <si>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</si>
  <si>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</si>
  <si>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</si>
  <si>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</si>
  <si>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</si>
  <si>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</si>
  <si>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</si>
  <si>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</si>
  <si>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</si>
  <si>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</si>
  <si>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</si>
  <si>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</si>
  <si>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</si>
  <si>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</si>
  <si>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</si>
  <si>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</si>
  <si>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</si>
  <si>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</si>
  <si>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</si>
  <si>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</si>
  <si>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</si>
  <si>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</si>
  <si>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</si>
  <si>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</si>
  <si>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</si>
  <si>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</si>
  <si>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</si>
  <si>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</si>
  <si>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</si>
  <si>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</si>
  <si>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</si>
  <si>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</si>
  <si>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</si>
  <si>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</si>
  <si>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</si>
  <si>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</si>
  <si>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</si>
  <si>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</si>
  <si>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</si>
  <si>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</si>
  <si>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</si>
  <si>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</si>
  <si>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</si>
  <si>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</si>
  <si>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</si>
  <si>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</si>
  <si>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</si>
  <si>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</si>
  <si>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</si>
  <si>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</si>
  <si>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</si>
  <si>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</si>
  <si>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</si>
  <si>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</si>
  <si>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</si>
  <si>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</si>
  <si>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</si>
  <si>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</si>
  <si>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</si>
  <si>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</si>
  <si>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</si>
  <si>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</si>
  <si>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</si>
  <si>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</si>
  <si>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</si>
  <si>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</si>
  <si>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</si>
  <si>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</si>
  <si>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</si>
  <si>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</si>
  <si>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</si>
  <si>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</si>
  <si>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</si>
  <si>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</si>
  <si>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</si>
  <si>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</si>
  <si>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</si>
  <si>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</si>
  <si>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</si>
  <si>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</si>
  <si>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</si>
  <si>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</si>
  <si>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</si>
  <si>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</si>
  <si>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</si>
  <si>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</si>
  <si>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</si>
  <si>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</si>
  <si>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</si>
  <si>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</si>
  <si>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</si>
  <si>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</si>
  <si>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</si>
  <si>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</si>
  <si>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</si>
  <si>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</si>
  <si>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</si>
  <si>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</si>
  <si>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</si>
  <si>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</si>
  <si>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</si>
  <si>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</si>
  <si>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</si>
  <si>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</si>
  <si>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</si>
  <si>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</si>
  <si>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</si>
  <si>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</si>
  <si>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</si>
  <si>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</si>
  <si>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</si>
  <si>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</si>
  <si>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</si>
  <si>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</si>
  <si>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</si>
  <si>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</si>
  <si>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</si>
  <si>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</si>
  <si>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</si>
  <si>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</si>
  <si>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</si>
  <si>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</si>
  <si>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</si>
  <si>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</si>
  <si>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</si>
  <si>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</si>
  <si>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</si>
  <si>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</si>
  <si>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</si>
  <si>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</si>
  <si>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</si>
  <si>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</si>
  <si>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</si>
  <si>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</si>
  <si>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</si>
  <si>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</si>
  <si>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</si>
  <si>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</si>
  <si>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</si>
  <si>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</si>
  <si>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</si>
  <si>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</si>
  <si>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</si>
  <si>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</si>
  <si>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</si>
  <si>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</si>
  <si>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</si>
  <si>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1 00 00000 00 0000 000</t>
  </si>
  <si>
    <t xml:space="preserve"> 000 1010200001 0000 110</t>
  </si>
  <si>
    <t>НАЛОГ НА ДОХОДЫ ФИЗИЧЕСКИХ ЛИЦ</t>
  </si>
  <si>
    <t xml:space="preserve"> 000 1010201001 0000 110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</si>
  <si>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</si>
  <si>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</si>
  <si>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</si>
  <si>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000 1010203001 0000 110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</si>
  <si>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</si>
  <si>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000 1010204001 0000 110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</si>
  <si>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</si>
  <si>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000 1010208001 0000 110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</si>
  <si>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</si>
  <si>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</si>
  <si>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</si>
  <si>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000 1010214001 0000 110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</si>
  <si>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</si>
  <si>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000 1050000000 0000 000</t>
  </si>
  <si>
    <t>НАЛОГИ НА СОВОКУПНЫЙ ДОХОД</t>
  </si>
  <si>
    <t xml:space="preserve"> 000 1050200002 0000 110</t>
  </si>
  <si>
    <t xml:space="preserve">  Единый налог на вмененный доход для отдельных видов деятельности</t>
  </si>
  <si>
    <t xml:space="preserve"> 000 1050201002 0000 110</t>
  </si>
  <si>
    <t xml:space="preserve"> 000 1050202002 0000 110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</si>
  <si>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</si>
  <si>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000 1050300001 0000 110</t>
  </si>
  <si>
    <t xml:space="preserve">  Единый сельскохозяйственный налог</t>
  </si>
  <si>
    <t xml:space="preserve"> 000 1050301001 0000 110</t>
  </si>
  <si>
    <t xml:space="preserve"> 000 1050302001 0000 110</t>
  </si>
  <si>
    <t xml:space="preserve">  Единый сельскохозяйственный налог (за налоговые периоды, истекшие до 1 января 2011 года)</t>
  </si>
  <si>
    <t xml:space="preserve"> 000 1050400002 0000 110</t>
  </si>
  <si>
    <t xml:space="preserve">  Налог, взимаемый в связи с применением патентной системы налогообложения</t>
  </si>
  <si>
    <t xml:space="preserve"> 000 1050406002 0000 110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</si>
  <si>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</si>
  <si>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000 1060000000 0000 000</t>
  </si>
  <si>
    <t xml:space="preserve">  НАЛОГИ НА ИМУЩЕСТВО</t>
  </si>
  <si>
    <t xml:space="preserve"> 000 1060100000 0000 110</t>
  </si>
  <si>
    <t xml:space="preserve">  Налог на имущество физических лиц</t>
  </si>
  <si>
    <t xml:space="preserve"> 000 1060102014 0000 110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</si>
  <si>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</si>
  <si>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000 1060600000 0000 110</t>
  </si>
  <si>
    <t xml:space="preserve">  Земельный налог</t>
  </si>
  <si>
    <t xml:space="preserve"> 000 1060603000 0000 110</t>
  </si>
  <si>
    <t xml:space="preserve">  Земельный налог с организаций</t>
  </si>
  <si>
    <t xml:space="preserve"> 000 1060603214 0000 110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</si>
  <si>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</si>
  <si>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</si>
  <si>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</si>
  <si>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</si>
  <si>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</si>
  <si>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000 1080000000 0000 000</t>
  </si>
  <si>
    <t xml:space="preserve">  ГОСУДАРСТВЕННАЯ ПОШЛИНА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</si>
  <si>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</si>
  <si>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</si>
  <si>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000 1080301001 0000 110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</si>
  <si>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</si>
  <si>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000 1080700001 0000 110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</si>
  <si>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</si>
  <si>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000 1080715001 0000 110</t>
  </si>
  <si>
    <t xml:space="preserve">  Государственная пошлина за выдачу разрешения на установку рекламной конструкции</t>
  </si>
  <si>
    <t>000 1 09 00000 00 0000 000</t>
  </si>
  <si>
    <t>ЗАДОЛЖЕННОСТЬ И ПЕРЕРАСЧЕТЫ ПО ОТМЕНЕННЫМ НАЛОГАМ, СБОРАМ И ИНЫМ ОБЯЗАТЕЛЬНЫМ ПЛАТЕЖАМ</t>
  </si>
  <si>
    <t>000 10904050 00 0000 110</t>
  </si>
  <si>
    <t>Земельный налог (по обязательствам, возникшим до 1 января 2006 года)</t>
  </si>
  <si>
    <t>000 1090405214 1000 110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</si>
  <si>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</si>
  <si>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000 1110000000 0000 000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</si>
  <si>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</si>
  <si>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</si>
  <si>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</si>
  <si>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</si>
  <si>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</si>
  <si>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000 1110502000 0000 120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</si>
  <si>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</si>
  <si>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000 1110502414 0000 120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</si>
  <si>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</si>
  <si>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</si>
  <si>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</si>
  <si>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000 1110503414 0000 120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</si>
  <si>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</si>
  <si>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000 1110530000 0000 120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</si>
  <si>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</si>
  <si>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000 1110531000 0000 120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</si>
  <si>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</si>
  <si>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000 1110531214 0000 120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</si>
  <si>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</si>
  <si>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000 1110700000 0000 120</t>
  </si>
  <si>
    <t xml:space="preserve">  Платежи от государственных и муниципальных унитарных предприятий</t>
  </si>
  <si>
    <t xml:space="preserve"> 000 1110701000 0000 120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</si>
  <si>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</si>
  <si>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000 1110701414 0000 120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</si>
  <si>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</si>
  <si>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000 1110900000 0000 120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</si>
  <si>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</si>
  <si>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</si>
  <si>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</si>
  <si>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</si>
  <si>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</si>
  <si>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000 1120000000 0000 000</t>
  </si>
  <si>
    <t xml:space="preserve">  ПЛАТЕЖИ ПРИ ПОЛЬЗОВАНИИ ПРИРОДНЫМИ РЕСУРСАМИ</t>
  </si>
  <si>
    <t xml:space="preserve"> 000 1120100001 0000 120</t>
  </si>
  <si>
    <t xml:space="preserve">  Плата за негативное воздействие на окружающую среду</t>
  </si>
  <si>
    <t xml:space="preserve"> 000 1120101001 0000 120</t>
  </si>
  <si>
    <t xml:space="preserve">  Плата за выбросы загрязняющих веществ в атмосферный воздух стационарными объектами7</t>
  </si>
  <si>
    <t xml:space="preserve"> 000 1120103001 0000 120</t>
  </si>
  <si>
    <t xml:space="preserve">  Плата за сбросы загрязняющих веществ в водные объекты</t>
  </si>
  <si>
    <t xml:space="preserve"> 000 1120104001 0000 120</t>
  </si>
  <si>
    <t xml:space="preserve">  Плата за размещение отходов производства и потребления</t>
  </si>
  <si>
    <t xml:space="preserve"> 000 1120104101 0000 120</t>
  </si>
  <si>
    <t xml:space="preserve">  Плата за размещение отходов производства</t>
  </si>
  <si>
    <t xml:space="preserve"> 000 1120104201 0000 120</t>
  </si>
  <si>
    <t xml:space="preserve">  Плата за размещение твердых коммунальных отходов</t>
  </si>
  <si>
    <t xml:space="preserve"> 000 1130000000 0000 000</t>
  </si>
  <si>
    <t xml:space="preserve">  ДОХОДЫ ОТ ОКАЗАНИЯ ПЛАТНЫХ УСЛУГ И КОМПЕНСАЦИИ ЗАТРАТ ГОСУДАРСТВА</t>
  </si>
  <si>
    <t xml:space="preserve"> 000 1130200000 0000 130</t>
  </si>
  <si>
    <t xml:space="preserve">  Доходы от компенсации затрат государства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</si>
  <si>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</si>
  <si>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</si>
  <si>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000 1130206414 0000 130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</si>
  <si>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</si>
  <si>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000 1130299000 0000 130</t>
  </si>
  <si>
    <t xml:space="preserve">  Прочие доходы от компенсации затрат государства</t>
  </si>
  <si>
    <t xml:space="preserve"> 000 1130299414 0000 130</t>
  </si>
  <si>
    <t xml:space="preserve">  Прочие доходы от компенсации затрат бюджетов муниципальных округов</t>
  </si>
  <si>
    <t xml:space="preserve"> 000 1140000000 0000 000</t>
  </si>
  <si>
    <t xml:space="preserve">  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</si>
  <si>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</si>
  <si>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</si>
  <si>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000 1 14 02040 14 0000 000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</si>
  <si>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</si>
  <si>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000 114 0204214 0000 410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</si>
  <si>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</si>
  <si>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000 114 0204214 0000 440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</si>
  <si>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</si>
  <si>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000 1 14 02043 14 0000 410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</si>
  <si>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</si>
  <si>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</si>
  <si>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</si>
  <si>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</si>
  <si>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</si>
  <si>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</si>
  <si>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</si>
  <si>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</si>
  <si>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</si>
  <si>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</si>
  <si>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</si>
  <si>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000 1140631214 0000 430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</si>
  <si>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</si>
  <si>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000 1160000000 0000 000</t>
  </si>
  <si>
    <t xml:space="preserve">  ШТРАФЫ, САНКЦИИ, ВОЗМЕЩЕНИЕ УЩЕРБА</t>
  </si>
  <si>
    <t xml:space="preserve"> 000 1160100001 0000 140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</si>
  <si>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</si>
  <si>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</si>
  <si>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</si>
  <si>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000 1160105301 0000 140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</si>
  <si>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</si>
  <si>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</si>
  <si>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</si>
  <si>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</si>
  <si>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</si>
  <si>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</si>
  <si>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</si>
  <si>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</si>
  <si>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</si>
  <si>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</si>
  <si>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</si>
  <si>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</si>
  <si>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</si>
  <si>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</si>
  <si>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</si>
  <si>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</si>
  <si>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</si>
  <si>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</si>
  <si>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</si>
  <si>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</si>
  <si>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</si>
  <si>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</si>
  <si>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</si>
  <si>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</si>
  <si>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</si>
  <si>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</si>
  <si>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</si>
  <si>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</si>
  <si>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</si>
  <si>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</si>
  <si>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</si>
  <si>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</si>
  <si>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</si>
  <si>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</si>
  <si>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</si>
  <si>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</si>
  <si>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</si>
  <si>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</si>
  <si>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</si>
  <si>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</si>
  <si>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</si>
  <si>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</si>
  <si>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</si>
  <si>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</si>
  <si>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</si>
  <si>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</si>
  <si>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</si>
  <si>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</si>
  <si>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</si>
  <si>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</si>
  <si>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</si>
  <si>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000 1161000000 0000 140</t>
  </si>
  <si>
    <t xml:space="preserve">  Платежи в целях возмещения причиненного ущерба (убытков)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</si>
  <si>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</si>
  <si>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</si>
  <si>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</si>
  <si>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</si>
  <si>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</si>
  <si>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</si>
  <si>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</si>
  <si>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</si>
  <si>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</si>
  <si>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000 1 17 00000 00 0000 150</t>
  </si>
  <si>
    <t>ПРОЧИЕ НЕНАЛОГОВЫЕ ДОХОДЫ</t>
  </si>
  <si>
    <t>901 1 17 15020 14 0000 150</t>
  </si>
  <si>
    <t xml:space="preserve">Инициативные платежи, зачисляемые в бюджеты муниципальных округов
</t>
  </si>
  <si>
    <t>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</si>
  <si>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</si>
  <si>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</si>
  <si>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</si>
  <si>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000 2 02 10000 00 0000150</t>
  </si>
  <si>
    <t>Дотации бюджетам бюджетной системы Российской Федерации</t>
  </si>
  <si>
    <t>000 2 02 15002 00 0000 150</t>
  </si>
  <si>
    <t>Дотации  на поддержку мер по обеспечению сбалансированности бюджетов</t>
  </si>
  <si>
    <t>000 2 02 15002 14 0000 150</t>
  </si>
  <si>
    <t>Дотации бюджетам муниципальных округов на поддержку мер по обеспечению сбалансированности бюджетов</t>
  </si>
  <si>
    <t>000 2 02 19999 00 0000 150</t>
  </si>
  <si>
    <t>Прочие дотации</t>
  </si>
  <si>
    <t>000 2 02 19999 14 0000 150</t>
  </si>
  <si>
    <t>Прочие дотации бюджетам муниципальных округов</t>
  </si>
  <si>
    <t xml:space="preserve"> 000 2 02 20000 00 0000 150</t>
  </si>
  <si>
    <t xml:space="preserve">  Субсидии бюджетам бюджетной системы Российской Федерации (межбюджетные субсидии)</t>
  </si>
  <si>
    <t xml:space="preserve"> 000 2 02 40000 00 0000 150</t>
  </si>
  <si>
    <t>Иные межбюджетные трансферты</t>
  </si>
  <si>
    <t>000 2 02 49999 00 0000 150</t>
  </si>
  <si>
    <t>Прочие межбюджетные трансферты, передаваемые бюджетам</t>
  </si>
  <si>
    <t>000 2 02 49999 14 0000 150</t>
  </si>
  <si>
    <t>Прочие межбюджетные трансферты, передаваемые бюджетам муниципальных округов</t>
  </si>
  <si>
    <t>ИТОГО:</t>
  </si>
  <si>
    <t>2024 год</t>
  </si>
  <si>
    <t>2025 год</t>
  </si>
  <si>
    <t>2026 год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</si>
  <si>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</si>
  <si>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</si>
  <si>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</si>
  <si>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бюджетам 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</si>
  <si>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000 2 02 27139 14 0000 150</t>
  </si>
  <si>
    <t>000 2 02 27139 00 0000 150</t>
  </si>
  <si>
    <t>000 2 02 25243 00 0000 150</t>
  </si>
  <si>
    <t>000 2 02 25243 14 0000 150</t>
  </si>
  <si>
    <t>Субсидии бюджетам муниципальных округов на строительство и реконструкцию (модернизацию) объектов питьевого водоснабжения</t>
  </si>
  <si>
    <t>Субсидии бюджетам  на строительство и реконструкцию (модернизацию) объектов питьевого водоснабжения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</si>
  <si>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</si>
  <si>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</si>
  <si>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</si>
  <si>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000 2 02 25304 14 0000 150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</si>
  <si>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20.12.2024года №_490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</si>
</sst>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#,##0.00_ ;[Red]\-#,##0.00\ "/>
    <numFmt numFmtId="166" formatCode="0.000_ ;[Red]\-0.000\ "/>
    <numFmt numFmtId="167" formatCode="dd\.mm\.yyyy"/>
    <numFmt numFmtId="168" formatCode="#,##0.0"/>
    <numFmt numFmtId="169" formatCode="#,##0.00_р_.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u/>
      <sz val="10"/>
      <color indexed="12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66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67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67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66" fontId="28" fillId="0" borderId="1">
      <alignment horizontal="right" vertical="center"/>
    </xf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67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67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67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67" fontId="32" fillId="0" borderId="41">
      <alignment horizontal="center"/>
    </xf>
    <xf numFmtId="167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1" fillId="37" borderId="0" applyNumberFormat="0" applyBorder="0" applyAlignment="0" applyProtection="0"/>
    <xf numFmtId="0" fontId="81" fillId="38" borderId="0" applyNumberFormat="0" applyBorder="0" applyAlignment="0" applyProtection="0"/>
    <xf numFmtId="0" fontId="81" fillId="28" borderId="0" applyNumberFormat="0" applyBorder="0" applyAlignment="0" applyProtection="0"/>
    <xf numFmtId="0" fontId="81" fillId="39" borderId="0" applyNumberFormat="0" applyBorder="0" applyAlignment="0" applyProtection="0"/>
    <xf numFmtId="0" fontId="81" fillId="40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72" fillId="48" borderId="0" applyNumberFormat="0" applyBorder="0" applyAlignment="0" applyProtection="0"/>
    <xf numFmtId="0" fontId="76" fillId="49" borderId="59" applyNumberFormat="0" applyAlignment="0" applyProtection="0"/>
    <xf numFmtId="0" fontId="78" fillId="50" borderId="62" applyNumberFormat="0" applyAlignment="0" applyProtection="0"/>
    <xf numFmtId="0" fontId="80" fillId="0" borderId="0" applyNumberFormat="0" applyFill="0" applyBorder="0" applyAlignment="0" applyProtection="0"/>
    <xf numFmtId="0" fontId="71" fillId="51" borderId="0" applyNumberFormat="0" applyBorder="0" applyAlignment="0" applyProtection="0"/>
    <xf numFmtId="0" fontId="68" fillId="0" borderId="56" applyNumberFormat="0" applyFill="0" applyAlignment="0" applyProtection="0"/>
    <xf numFmtId="0" fontId="69" fillId="0" borderId="57" applyNumberFormat="0" applyFill="0" applyAlignment="0" applyProtection="0"/>
    <xf numFmtId="0" fontId="70" fillId="0" borderId="58" applyNumberFormat="0" applyFill="0" applyAlignment="0" applyProtection="0"/>
    <xf numFmtId="0" fontId="70" fillId="0" borderId="0" applyNumberFormat="0" applyFill="0" applyBorder="0" applyAlignment="0" applyProtection="0"/>
    <xf numFmtId="0" fontId="74" fillId="52" borderId="59" applyNumberFormat="0" applyAlignment="0" applyProtection="0"/>
    <xf numFmtId="0" fontId="77" fillId="0" borderId="61" applyNumberFormat="0" applyFill="0" applyAlignment="0" applyProtection="0"/>
    <xf numFmtId="0" fontId="73" fillId="53" borderId="0" applyNumberFormat="0" applyBorder="0" applyAlignment="0" applyProtection="0"/>
    <xf numFmtId="0" fontId="5" fillId="54" borderId="63" applyNumberFormat="0" applyFont="0" applyAlignment="0" applyProtection="0"/>
    <xf numFmtId="0" fontId="75" fillId="49" borderId="60" applyNumberFormat="0" applyAlignment="0" applyProtection="0"/>
    <xf numFmtId="0" fontId="87" fillId="0" borderId="0"/>
    <xf numFmtId="0" fontId="87" fillId="0" borderId="0"/>
    <xf numFmtId="0" fontId="88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79" fillId="0" borderId="0" applyNumberFormat="0" applyFill="0" applyBorder="0" applyAlignment="0" applyProtection="0"/>
    <xf numFmtId="0" fontId="87" fillId="11" borderId="0"/>
    <xf numFmtId="0" fontId="87" fillId="0" borderId="0">
      <alignment wrapText="1"/>
    </xf>
    <xf numFmtId="0" fontId="87" fillId="0" borderId="0"/>
    <xf numFmtId="0" fontId="89" fillId="0" borderId="0">
      <alignment horizontal="center"/>
    </xf>
    <xf numFmtId="0" fontId="87" fillId="0" borderId="0">
      <alignment horizontal="right"/>
    </xf>
    <xf numFmtId="0" fontId="87" fillId="11" borderId="11"/>
    <xf numFmtId="0" fontId="87" fillId="0" borderId="2">
      <alignment horizontal="center" vertical="center" wrapText="1"/>
    </xf>
    <xf numFmtId="0" fontId="87" fillId="11" borderId="15"/>
    <xf numFmtId="0" fontId="87" fillId="11" borderId="0">
      <alignment shrinkToFit="1"/>
    </xf>
    <xf numFmtId="0" fontId="90" fillId="0" borderId="15">
      <alignment horizontal="right"/>
    </xf>
    <xf numFmtId="4" fontId="90" fillId="55" borderId="15">
      <alignment horizontal="right" vertical="top" shrinkToFit="1"/>
    </xf>
    <xf numFmtId="4" fontId="90" fillId="3" borderId="15">
      <alignment horizontal="right" vertical="top" shrinkToFit="1"/>
    </xf>
    <xf numFmtId="0" fontId="86" fillId="0" borderId="23">
      <alignment horizontal="left" wrapText="1" indent="2"/>
    </xf>
    <xf numFmtId="0" fontId="87" fillId="0" borderId="0">
      <alignment horizontal="left" wrapText="1"/>
    </xf>
    <xf numFmtId="0" fontId="32" fillId="0" borderId="8">
      <alignment horizontal="left" wrapText="1" indent="2"/>
    </xf>
    <xf numFmtId="0" fontId="90" fillId="0" borderId="2">
      <alignment vertical="top" wrapText="1"/>
    </xf>
    <xf numFmtId="49" fontId="87" fillId="0" borderId="2">
      <alignment horizontal="center" vertical="top" shrinkToFit="1"/>
    </xf>
    <xf numFmtId="4" fontId="90" fillId="55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37"/>
    <xf numFmtId="0" fontId="87" fillId="11" borderId="37">
      <alignment horizontal="center"/>
    </xf>
    <xf numFmtId="4" fontId="90" fillId="0" borderId="2">
      <alignment horizontal="right" vertical="top" shrinkToFit="1"/>
    </xf>
    <xf numFmtId="49" fontId="87" fillId="0" borderId="2">
      <alignment horizontal="left" vertical="top" wrapText="1" indent="2"/>
    </xf>
    <xf numFmtId="4" fontId="87" fillId="0" borderId="2">
      <alignment horizontal="right" vertical="top" shrinkToFit="1"/>
    </xf>
    <xf numFmtId="0" fontId="87" fillId="11" borderId="37">
      <alignment shrinkToFit="1"/>
    </xf>
    <xf numFmtId="49" fontId="32" fillId="0" borderId="28">
      <alignment horizontal="center"/>
    </xf>
    <xf numFmtId="0" fontId="87" fillId="11" borderId="15">
      <alignment horizontal="center"/>
    </xf>
    <xf numFmtId="49" fontId="32" fillId="0" borderId="2">
      <alignment horizontal="center"/>
    </xf>
    <xf numFmtId="49" fontId="86" fillId="0" borderId="2">
      <alignment horizontal="center"/>
    </xf>
    <xf numFmtId="0" fontId="85" fillId="0" borderId="0" applyNumberFormat="0" applyFill="0" applyBorder="0" applyAlignment="0" applyProtection="0">
      <alignment vertical="top"/>
      <protection locked="0"/>
    </xf>
    <xf numFmtId="40" fontId="84" fillId="0" borderId="9">
      <alignment horizontal="right" vertical="center"/>
    </xf>
    <xf numFmtId="0" fontId="66" fillId="0" borderId="0">
      <alignment horizontal="center" vertical="center" wrapText="1"/>
    </xf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3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5" fontId="83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90" fillId="13" borderId="2">
      <alignment horizontal="right" vertical="top" shrinkToFit="1"/>
    </xf>
    <xf numFmtId="168" fontId="90" fillId="3" borderId="2">
      <alignment horizontal="right" vertical="top" shrinkToFit="1"/>
    </xf>
    <xf numFmtId="168" fontId="87" fillId="0" borderId="2">
      <alignment horizontal="right" vertical="top" shrinkToFit="1"/>
    </xf>
    <xf numFmtId="0" fontId="2" fillId="0" borderId="0"/>
    <xf numFmtId="0" fontId="31" fillId="0" borderId="0"/>
    <xf numFmtId="0" fontId="87" fillId="0" borderId="0"/>
    <xf numFmtId="0" fontId="2" fillId="0" borderId="0"/>
    <xf numFmtId="0" fontId="31" fillId="0" borderId="0"/>
    <xf numFmtId="0" fontId="87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7" fillId="11" borderId="0"/>
    <xf numFmtId="0" fontId="33" fillId="0" borderId="0"/>
    <xf numFmtId="0" fontId="87" fillId="0" borderId="0">
      <alignment horizontal="left" wrapText="1"/>
    </xf>
    <xf numFmtId="0" fontId="87" fillId="0" borderId="0">
      <alignment wrapText="1"/>
    </xf>
    <xf numFmtId="0" fontId="33" fillId="0" borderId="0"/>
    <xf numFmtId="0" fontId="2" fillId="0" borderId="0">
      <alignment horizontal="left" vertical="top"/>
    </xf>
    <xf numFmtId="0" fontId="89" fillId="0" borderId="0">
      <alignment horizontal="center"/>
    </xf>
    <xf numFmtId="0" fontId="37" fillId="0" borderId="0"/>
    <xf numFmtId="0" fontId="89" fillId="0" borderId="0">
      <alignment horizontal="center" wrapText="1"/>
    </xf>
    <xf numFmtId="0" fontId="87" fillId="0" borderId="0"/>
    <xf numFmtId="0" fontId="37" fillId="0" borderId="0"/>
    <xf numFmtId="0" fontId="2" fillId="0" borderId="0"/>
    <xf numFmtId="0" fontId="87" fillId="0" borderId="0">
      <alignment horizontal="right" wrapText="1"/>
    </xf>
    <xf numFmtId="0" fontId="32" fillId="0" borderId="0">
      <alignment horizontal="left"/>
    </xf>
    <xf numFmtId="0" fontId="89" fillId="0" borderId="0">
      <alignment horizontal="center"/>
    </xf>
    <xf numFmtId="0" fontId="89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7" fillId="0" borderId="0">
      <alignment horizontal="left" wrapText="1"/>
    </xf>
    <xf numFmtId="0" fontId="32" fillId="0" borderId="0"/>
    <xf numFmtId="0" fontId="87" fillId="0" borderId="0">
      <alignment horizontal="right"/>
    </xf>
    <xf numFmtId="0" fontId="89" fillId="0" borderId="0">
      <alignment horizontal="center"/>
    </xf>
    <xf numFmtId="0" fontId="32" fillId="0" borderId="0"/>
    <xf numFmtId="1" fontId="2" fillId="0" borderId="2"/>
    <xf numFmtId="0" fontId="87" fillId="11" borderId="11"/>
    <xf numFmtId="0" fontId="31" fillId="0" borderId="0"/>
    <xf numFmtId="0" fontId="87" fillId="11" borderId="11"/>
    <xf numFmtId="0" fontId="87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7" fillId="0" borderId="2">
      <alignment horizontal="center" vertical="center" wrapText="1"/>
    </xf>
    <xf numFmtId="0" fontId="87" fillId="0" borderId="2">
      <alignment horizontal="center" vertical="center" wrapText="1"/>
    </xf>
    <xf numFmtId="0" fontId="30" fillId="0" borderId="0"/>
    <xf numFmtId="0" fontId="87" fillId="11" borderId="11"/>
    <xf numFmtId="0" fontId="30" fillId="0" borderId="0"/>
    <xf numFmtId="0" fontId="87" fillId="11" borderId="37"/>
    <xf numFmtId="0" fontId="87" fillId="11" borderId="37"/>
    <xf numFmtId="49" fontId="32" fillId="0" borderId="2">
      <alignment horizontal="center" vertical="center" wrapText="1"/>
    </xf>
    <xf numFmtId="0" fontId="87" fillId="0" borderId="2">
      <alignment horizontal="center" vertical="center" wrapText="1"/>
    </xf>
    <xf numFmtId="49" fontId="32" fillId="0" borderId="2">
      <alignment horizontal="center" vertical="center" wrapText="1"/>
    </xf>
    <xf numFmtId="49" fontId="87" fillId="0" borderId="2">
      <alignment vertical="top" wrapText="1"/>
    </xf>
    <xf numFmtId="49" fontId="87" fillId="0" borderId="2">
      <alignment horizontal="center" vertical="top" shrinkToFit="1"/>
    </xf>
    <xf numFmtId="0" fontId="32" fillId="0" borderId="35">
      <alignment horizontal="left" wrapText="1"/>
    </xf>
    <xf numFmtId="0" fontId="87" fillId="11" borderId="37"/>
    <xf numFmtId="0" fontId="32" fillId="0" borderId="35">
      <alignment horizontal="left" wrapText="1"/>
    </xf>
    <xf numFmtId="49" fontId="87" fillId="0" borderId="53">
      <alignment horizontal="center" vertical="top" shrinkToFit="1"/>
    </xf>
    <xf numFmtId="0" fontId="87" fillId="0" borderId="2">
      <alignment horizontal="center" vertical="top" wrapText="1"/>
    </xf>
    <xf numFmtId="0" fontId="32" fillId="0" borderId="13">
      <alignment horizontal="left" wrapText="1" indent="1"/>
    </xf>
    <xf numFmtId="49" fontId="87" fillId="0" borderId="2">
      <alignment horizontal="left" vertical="top" wrapText="1" indent="2"/>
    </xf>
    <xf numFmtId="0" fontId="32" fillId="0" borderId="13">
      <alignment horizontal="left" wrapText="1" indent="1"/>
    </xf>
    <xf numFmtId="49" fontId="87" fillId="0" borderId="37">
      <alignment horizontal="center" vertical="top" shrinkToFit="1"/>
    </xf>
    <xf numFmtId="4" fontId="87" fillId="0" borderId="2">
      <alignment horizontal="right" vertical="top" shrinkToFit="1"/>
    </xf>
    <xf numFmtId="0" fontId="32" fillId="0" borderId="8">
      <alignment horizontal="left" wrapText="1" indent="2"/>
    </xf>
    <xf numFmtId="49" fontId="87" fillId="0" borderId="2">
      <alignment horizontal="center" vertical="top" shrinkToFit="1"/>
    </xf>
    <xf numFmtId="49" fontId="87" fillId="0" borderId="22">
      <alignment horizontal="center" vertical="top" shrinkToFit="1"/>
    </xf>
    <xf numFmtId="10" fontId="87" fillId="0" borderId="2">
      <alignment horizontal="center" vertical="top" shrinkToFit="1"/>
    </xf>
    <xf numFmtId="0" fontId="31" fillId="0" borderId="0"/>
    <xf numFmtId="4" fontId="87" fillId="0" borderId="2">
      <alignment horizontal="right" vertical="top" shrinkToFit="1"/>
    </xf>
    <xf numFmtId="0" fontId="31" fillId="0" borderId="0"/>
    <xf numFmtId="49" fontId="87" fillId="0" borderId="2">
      <alignment horizontal="center" vertical="top" shrinkToFit="1"/>
    </xf>
    <xf numFmtId="0" fontId="87" fillId="11" borderId="15"/>
    <xf numFmtId="0" fontId="38" fillId="0" borderId="0">
      <alignment horizontal="center" vertical="top"/>
    </xf>
    <xf numFmtId="10" fontId="87" fillId="0" borderId="2">
      <alignment horizontal="right" vertical="top" shrinkToFit="1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49" fontId="90" fillId="0" borderId="2">
      <alignment horizontal="left" vertical="top" shrinkToFit="1"/>
    </xf>
    <xf numFmtId="0" fontId="32" fillId="0" borderId="15">
      <alignment horizontal="left"/>
    </xf>
    <xf numFmtId="0" fontId="87" fillId="11" borderId="37">
      <alignment shrinkToFit="1"/>
    </xf>
    <xf numFmtId="0" fontId="32" fillId="0" borderId="15">
      <alignment horizontal="left"/>
    </xf>
    <xf numFmtId="0" fontId="87" fillId="11" borderId="15"/>
    <xf numFmtId="4" fontId="90" fillId="55" borderId="2">
      <alignment horizontal="right" vertical="top" shrinkToFit="1"/>
    </xf>
    <xf numFmtId="49" fontId="32" fillId="0" borderId="27">
      <alignment horizontal="center" wrapText="1"/>
    </xf>
    <xf numFmtId="0" fontId="90" fillId="0" borderId="2">
      <alignment horizontal="left"/>
    </xf>
    <xf numFmtId="49" fontId="32" fillId="0" borderId="27">
      <alignment horizontal="center" wrapText="1"/>
    </xf>
    <xf numFmtId="0" fontId="87" fillId="11" borderId="15">
      <alignment shrinkToFit="1"/>
    </xf>
    <xf numFmtId="10" fontId="90" fillId="55" borderId="2">
      <alignment horizontal="center" vertical="top" shrinkToFit="1"/>
    </xf>
    <xf numFmtId="49" fontId="32" fillId="0" borderId="29">
      <alignment horizontal="center" wrapText="1"/>
    </xf>
    <xf numFmtId="4" fontId="90" fillId="13" borderId="2">
      <alignment horizontal="right" vertical="top" shrinkToFit="1"/>
    </xf>
    <xf numFmtId="49" fontId="32" fillId="0" borderId="29">
      <alignment horizontal="center" wrapText="1"/>
    </xf>
    <xf numFmtId="0" fontId="90" fillId="0" borderId="15">
      <alignment horizontal="right"/>
    </xf>
    <xf numFmtId="0" fontId="87" fillId="0" borderId="0"/>
    <xf numFmtId="49" fontId="32" fillId="0" borderId="28">
      <alignment horizontal="center"/>
    </xf>
    <xf numFmtId="10" fontId="90" fillId="13" borderId="2">
      <alignment horizontal="right" vertical="top" shrinkToFit="1"/>
    </xf>
    <xf numFmtId="49" fontId="32" fillId="0" borderId="28">
      <alignment horizontal="center"/>
    </xf>
    <xf numFmtId="4" fontId="90" fillId="55" borderId="15">
      <alignment horizontal="right" vertical="top" shrinkToFit="1"/>
    </xf>
    <xf numFmtId="0" fontId="32" fillId="0" borderId="31"/>
    <xf numFmtId="0" fontId="87" fillId="11" borderId="11">
      <alignment horizontal="left"/>
    </xf>
    <xf numFmtId="0" fontId="87" fillId="11" borderId="15"/>
    <xf numFmtId="0" fontId="32" fillId="0" borderId="31"/>
    <xf numFmtId="49" fontId="2" fillId="0" borderId="2">
      <alignment horizontal="left" vertical="top" wrapText="1"/>
    </xf>
    <xf numFmtId="4" fontId="90" fillId="3" borderId="15">
      <alignment horizontal="right" vertical="top" shrinkToFit="1"/>
    </xf>
    <xf numFmtId="0" fontId="87" fillId="0" borderId="2">
      <alignment horizontal="left" vertical="top" wrapText="1"/>
    </xf>
    <xf numFmtId="49" fontId="32" fillId="0" borderId="15"/>
    <xf numFmtId="0" fontId="87" fillId="0" borderId="0">
      <alignment horizontal="left" wrapText="1"/>
    </xf>
    <xf numFmtId="49" fontId="32" fillId="0" borderId="15"/>
    <xf numFmtId="0" fontId="87" fillId="0" borderId="0"/>
    <xf numFmtId="4" fontId="90" fillId="3" borderId="2">
      <alignment horizontal="right" vertical="top" shrinkToFit="1"/>
    </xf>
    <xf numFmtId="49" fontId="32" fillId="0" borderId="0"/>
    <xf numFmtId="0" fontId="90" fillId="0" borderId="2">
      <alignment vertical="top" wrapText="1"/>
    </xf>
    <xf numFmtId="10" fontId="90" fillId="3" borderId="2">
      <alignment horizontal="center" vertical="top" shrinkToFit="1"/>
    </xf>
    <xf numFmtId="49" fontId="32" fillId="0" borderId="36">
      <alignment horizontal="center"/>
    </xf>
    <xf numFmtId="4" fontId="90" fillId="3" borderId="2">
      <alignment horizontal="right" vertical="top" shrinkToFit="1"/>
    </xf>
    <xf numFmtId="49" fontId="32" fillId="0" borderId="36">
      <alignment horizontal="center"/>
    </xf>
    <xf numFmtId="4" fontId="90" fillId="55" borderId="2">
      <alignment horizontal="right" vertical="top" shrinkToFit="1"/>
    </xf>
    <xf numFmtId="49" fontId="32" fillId="0" borderId="20">
      <alignment horizontal="center"/>
    </xf>
    <xf numFmtId="0" fontId="87" fillId="11" borderId="37">
      <alignment horizontal="left"/>
    </xf>
    <xf numFmtId="10" fontId="90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7" fillId="11" borderId="37">
      <alignment horizontal="center"/>
    </xf>
    <xf numFmtId="0" fontId="2" fillId="0" borderId="2">
      <alignment horizontal="center" vertical="center" wrapText="1"/>
    </xf>
    <xf numFmtId="0" fontId="87" fillId="11" borderId="0">
      <alignment horizontal="left"/>
    </xf>
    <xf numFmtId="49" fontId="32" fillId="0" borderId="32">
      <alignment horizontal="center" vertical="center" wrapText="1"/>
    </xf>
    <xf numFmtId="0" fontId="87" fillId="11" borderId="37">
      <alignment horizontal="left"/>
    </xf>
    <xf numFmtId="0" fontId="87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7" fillId="11" borderId="15">
      <alignment horizontal="center"/>
    </xf>
    <xf numFmtId="0" fontId="32" fillId="12" borderId="0"/>
    <xf numFmtId="0" fontId="87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67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67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67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1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4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92" fillId="0" borderId="55" xfId="15" applyFont="1" applyBorder="1" applyAlignment="1">
      <alignment wrapText="1"/>
    </xf>
    <xf numFmtId="4" fontId="92" fillId="2" borderId="1" xfId="0" applyNumberFormat="1" applyFont="1" applyFill="1" applyBorder="1" applyAlignment="1">
      <alignment horizontal="right" vertical="center" wrapText="1"/>
    </xf>
    <xf numFmtId="49" fontId="93" fillId="0" borderId="1" xfId="0" applyNumberFormat="1" applyFont="1" applyBorder="1" applyAlignment="1">
      <alignment vertical="center" wrapText="1"/>
    </xf>
    <xf numFmtId="49" fontId="93" fillId="0" borderId="7" xfId="0" applyNumberFormat="1" applyFont="1" applyBorder="1" applyAlignment="1">
      <alignment vertical="center" wrapText="1"/>
    </xf>
    <xf numFmtId="0" fontId="92" fillId="0" borderId="5" xfId="0" applyFont="1" applyFill="1" applyBorder="1" applyAlignment="1">
      <alignment horizontal="center" vertical="center" wrapText="1"/>
    </xf>
    <xf numFmtId="0" fontId="92" fillId="0" borderId="20" xfId="691" applyFont="1" applyFill="1" applyBorder="1" applyAlignment="1">
      <alignment vertical="center" wrapText="1"/>
    </xf>
    <xf numFmtId="0" fontId="92" fillId="0" borderId="1" xfId="691" applyFont="1" applyFill="1" applyBorder="1" applyAlignment="1">
      <alignment vertical="center" wrapText="1"/>
    </xf>
    <xf numFmtId="0" fontId="94" fillId="0" borderId="1" xfId="691" applyFont="1" applyFill="1" applyBorder="1" applyAlignment="1">
      <alignment vertical="center" wrapText="1"/>
    </xf>
    <xf numFmtId="0" fontId="92" fillId="7" borderId="1" xfId="0" quotePrefix="1" applyNumberFormat="1" applyFont="1" applyFill="1" applyBorder="1" applyAlignment="1">
      <alignment horizontal="center" wrapText="1"/>
    </xf>
    <xf numFmtId="0" fontId="92" fillId="7" borderId="1" xfId="0" applyNumberFormat="1" applyFont="1" applyFill="1" applyBorder="1" applyAlignment="1">
      <alignment horizontal="left" vertical="center" wrapText="1"/>
    </xf>
    <xf numFmtId="4" fontId="92" fillId="7" borderId="1" xfId="0" applyNumberFormat="1" applyFont="1" applyFill="1" applyBorder="1" applyAlignment="1">
      <alignment horizontal="center" vertical="center" wrapText="1"/>
    </xf>
    <xf numFmtId="49" fontId="95" fillId="0" borderId="2" xfId="145" applyNumberFormat="1" applyFont="1" applyAlignment="1" applyProtection="1">
      <alignment horizontal="left"/>
    </xf>
    <xf numFmtId="2" fontId="92" fillId="0" borderId="7" xfId="211" applyNumberFormat="1" applyFont="1" applyFill="1" applyBorder="1" applyAlignment="1">
      <alignment horizontal="left" vertical="center" wrapText="1"/>
    </xf>
    <xf numFmtId="4" fontId="95" fillId="0" borderId="1" xfId="452" applyNumberFormat="1" applyFont="1" applyBorder="1" applyProtection="1">
      <alignment horizontal="right"/>
    </xf>
    <xf numFmtId="4" fontId="92" fillId="0" borderId="1" xfId="0" applyNumberFormat="1" applyFont="1" applyFill="1" applyBorder="1" applyAlignment="1">
      <alignment horizontal="right" wrapText="1"/>
    </xf>
    <xf numFmtId="49" fontId="96" fillId="0" borderId="2" xfId="145" applyNumberFormat="1" applyFont="1" applyAlignment="1" applyProtection="1">
      <alignment vertical="center"/>
    </xf>
    <xf numFmtId="0" fontId="96" fillId="0" borderId="53" xfId="1863" applyNumberFormat="1" applyFont="1" applyBorder="1" applyAlignment="1" applyProtection="1">
      <alignment vertical="center" wrapText="1"/>
    </xf>
    <xf numFmtId="4" fontId="94" fillId="0" borderId="1" xfId="0" applyNumberFormat="1" applyFont="1" applyFill="1" applyBorder="1" applyAlignment="1">
      <alignment wrapText="1"/>
    </xf>
    <xf numFmtId="4" fontId="94" fillId="0" borderId="1" xfId="0" applyNumberFormat="1" applyFont="1" applyFill="1" applyBorder="1" applyAlignment="1">
      <alignment horizontal="right" wrapText="1"/>
    </xf>
    <xf numFmtId="0" fontId="96" fillId="0" borderId="53" xfId="1863" applyNumberFormat="1" applyFont="1" applyBorder="1" applyAlignment="1" applyProtection="1">
      <alignment horizontal="left" vertical="center" wrapText="1"/>
    </xf>
    <xf numFmtId="49" fontId="96" fillId="0" borderId="20" xfId="145" applyNumberFormat="1" applyFont="1" applyBorder="1" applyAlignment="1" applyProtection="1">
      <alignment vertical="center"/>
    </xf>
    <xf numFmtId="0" fontId="96" fillId="0" borderId="54" xfId="1863" applyNumberFormat="1" applyFont="1" applyBorder="1" applyAlignment="1" applyProtection="1">
      <alignment vertical="center" wrapText="1"/>
    </xf>
    <xf numFmtId="0" fontId="94" fillId="0" borderId="1" xfId="0" applyFont="1" applyFill="1" applyBorder="1" applyAlignment="1">
      <alignment vertical="center" wrapText="1"/>
    </xf>
    <xf numFmtId="0" fontId="96" fillId="0" borderId="77" xfId="133" applyNumberFormat="1" applyFont="1" applyBorder="1" applyAlignment="1" applyProtection="1">
      <alignment vertical="center" wrapText="1"/>
    </xf>
    <xf numFmtId="49" fontId="96" fillId="0" borderId="78" xfId="131" applyNumberFormat="1" applyFont="1" applyBorder="1" applyAlignment="1" applyProtection="1">
      <alignment vertical="center" wrapText="1"/>
    </xf>
    <xf numFmtId="0" fontId="92" fillId="0" borderId="6" xfId="0" applyFont="1" applyFill="1" applyBorder="1" applyAlignment="1">
      <alignment vertical="center" shrinkToFit="1"/>
    </xf>
    <xf numFmtId="0" fontId="92" fillId="0" borderId="0" xfId="0" applyFont="1" applyFill="1" applyAlignment="1">
      <alignment horizontal="justify" vertical="center" wrapText="1"/>
    </xf>
    <xf numFmtId="0" fontId="94" fillId="0" borderId="1" xfId="0" applyFont="1" applyFill="1" applyBorder="1" applyAlignment="1">
      <alignment vertical="center" shrinkToFit="1"/>
    </xf>
    <xf numFmtId="0" fontId="94" fillId="0" borderId="7" xfId="0" applyFont="1" applyFill="1" applyBorder="1" applyAlignment="1">
      <alignment horizontal="left" vertical="center" wrapText="1"/>
    </xf>
    <xf numFmtId="0" fontId="94" fillId="0" borderId="7" xfId="0" applyFont="1" applyBorder="1" applyAlignment="1">
      <alignment horizontal="justify" vertical="top" wrapText="1"/>
    </xf>
    <xf numFmtId="0" fontId="94" fillId="0" borderId="7" xfId="0" applyFont="1" applyBorder="1" applyAlignment="1">
      <alignment horizontal="justify" vertical="center" wrapText="1"/>
    </xf>
    <xf numFmtId="0" fontId="94" fillId="0" borderId="7" xfId="0" applyFont="1" applyBorder="1" applyAlignment="1">
      <alignment vertical="center" wrapText="1"/>
    </xf>
    <xf numFmtId="0" fontId="94" fillId="0" borderId="0" xfId="0" applyFont="1" applyAlignment="1">
      <alignment vertical="center" wrapText="1"/>
    </xf>
    <xf numFmtId="0" fontId="94" fillId="0" borderId="1" xfId="0" applyFont="1" applyBorder="1" applyAlignment="1">
      <alignment vertical="center" wrapText="1"/>
    </xf>
    <xf numFmtId="49" fontId="95" fillId="0" borderId="2" xfId="145" applyNumberFormat="1" applyFont="1" applyAlignment="1" applyProtection="1">
      <alignment vertical="center"/>
    </xf>
    <xf numFmtId="0" fontId="97" fillId="0" borderId="1" xfId="0" applyFont="1" applyFill="1" applyBorder="1" applyAlignment="1">
      <alignment horizontal="left" vertical="center" wrapText="1"/>
    </xf>
    <xf numFmtId="169" fontId="92" fillId="0" borderId="1" xfId="0" applyNumberFormat="1" applyFont="1" applyFill="1" applyBorder="1" applyAlignment="1">
      <alignment wrapText="1"/>
    </xf>
    <xf numFmtId="169" fontId="92" fillId="0" borderId="1" xfId="0" applyNumberFormat="1" applyFont="1" applyFill="1" applyBorder="1" applyAlignment="1">
      <alignment horizontal="right" wrapText="1"/>
    </xf>
    <xf numFmtId="49" fontId="96" fillId="0" borderId="53" xfId="145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horizontal="left" vertical="center" wrapText="1"/>
    </xf>
    <xf numFmtId="169" fontId="94" fillId="0" borderId="1" xfId="0" applyNumberFormat="1" applyFont="1" applyFill="1" applyBorder="1" applyAlignment="1">
      <alignment wrapText="1"/>
    </xf>
    <xf numFmtId="169" fontId="94" fillId="0" borderId="1" xfId="0" applyNumberFormat="1" applyFont="1" applyFill="1" applyBorder="1" applyAlignment="1">
      <alignment horizontal="right" wrapText="1"/>
    </xf>
    <xf numFmtId="4" fontId="96" fillId="0" borderId="2" xfId="452" applyNumberFormat="1" applyFont="1" applyAlignment="1" applyProtection="1">
      <alignment horizontal="right" vertical="center"/>
    </xf>
    <xf numFmtId="4" fontId="94" fillId="0" borderId="1" xfId="0" applyNumberFormat="1" applyFont="1" applyFill="1" applyBorder="1" applyAlignment="1">
      <alignment horizontal="right" vertical="center" wrapText="1"/>
    </xf>
    <xf numFmtId="49" fontId="96" fillId="0" borderId="54" xfId="145" applyNumberFormat="1" applyFont="1" applyBorder="1" applyAlignment="1" applyProtection="1">
      <alignment vertical="center"/>
    </xf>
    <xf numFmtId="0" fontId="96" fillId="0" borderId="5" xfId="133" applyNumberFormat="1" applyFont="1" applyBorder="1" applyAlignment="1" applyProtection="1">
      <alignment horizontal="left" vertical="center" wrapText="1"/>
    </xf>
    <xf numFmtId="4" fontId="96" fillId="0" borderId="2" xfId="452" applyNumberFormat="1" applyFont="1" applyFill="1" applyAlignment="1" applyProtection="1">
      <alignment horizontal="right" vertical="center"/>
    </xf>
    <xf numFmtId="49" fontId="95" fillId="0" borderId="1" xfId="145" applyNumberFormat="1" applyFont="1" applyBorder="1" applyAlignment="1" applyProtection="1">
      <alignment vertical="center"/>
    </xf>
    <xf numFmtId="0" fontId="95" fillId="0" borderId="1" xfId="133" applyNumberFormat="1" applyFont="1" applyBorder="1" applyAlignment="1" applyProtection="1">
      <alignment vertical="center" wrapText="1"/>
    </xf>
    <xf numFmtId="169" fontId="92" fillId="0" borderId="1" xfId="0" applyNumberFormat="1" applyFont="1" applyFill="1" applyBorder="1" applyAlignment="1">
      <alignment vertical="center" wrapText="1"/>
    </xf>
    <xf numFmtId="49" fontId="96" fillId="0" borderId="1" xfId="145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vertical="center" wrapText="1"/>
    </xf>
    <xf numFmtId="4" fontId="96" fillId="0" borderId="1" xfId="452" applyNumberFormat="1" applyFont="1" applyBorder="1" applyAlignment="1" applyProtection="1">
      <alignment vertical="center"/>
    </xf>
    <xf numFmtId="169" fontId="94" fillId="0" borderId="1" xfId="0" applyNumberFormat="1" applyFont="1" applyFill="1" applyBorder="1" applyAlignment="1">
      <alignment vertical="center" wrapText="1"/>
    </xf>
    <xf numFmtId="0" fontId="96" fillId="0" borderId="1" xfId="133" applyNumberFormat="1" applyFont="1" applyBorder="1" applyAlignment="1" applyProtection="1">
      <alignment wrapText="1"/>
    </xf>
    <xf numFmtId="0" fontId="94" fillId="0" borderId="1" xfId="0" applyFont="1" applyFill="1" applyBorder="1" applyAlignment="1">
      <alignment horizontal="left" vertical="center" wrapText="1"/>
    </xf>
    <xf numFmtId="0" fontId="94" fillId="0" borderId="1" xfId="0" applyFont="1" applyBorder="1" applyAlignment="1">
      <alignment horizontal="justify" vertical="top" wrapText="1"/>
    </xf>
    <xf numFmtId="0" fontId="95" fillId="0" borderId="1" xfId="133" applyNumberFormat="1" applyFont="1" applyBorder="1" applyAlignment="1" applyProtection="1">
      <alignment wrapText="1"/>
    </xf>
    <xf numFmtId="4" fontId="95" fillId="0" borderId="1" xfId="452" applyNumberFormat="1" applyFont="1" applyBorder="1" applyAlignment="1" applyProtection="1">
      <alignment vertical="center"/>
    </xf>
    <xf numFmtId="0" fontId="92" fillId="0" borderId="1" xfId="0" applyFont="1" applyFill="1" applyBorder="1" applyAlignment="1">
      <alignment vertical="center" wrapText="1"/>
    </xf>
    <xf numFmtId="0" fontId="92" fillId="0" borderId="1" xfId="0" applyFont="1" applyFill="1" applyBorder="1" applyAlignment="1">
      <alignment horizontal="justify" vertical="top" wrapText="1"/>
    </xf>
    <xf numFmtId="0" fontId="98" fillId="0" borderId="1" xfId="0" applyFont="1" applyFill="1" applyBorder="1" applyAlignment="1">
      <alignment vertical="center" wrapText="1"/>
    </xf>
    <xf numFmtId="0" fontId="94" fillId="0" borderId="1" xfId="0" applyFont="1" applyFill="1" applyBorder="1" applyAlignment="1">
      <alignment horizontal="left" vertical="top" wrapText="1"/>
    </xf>
    <xf numFmtId="49" fontId="95" fillId="0" borderId="69" xfId="145" applyNumberFormat="1" applyFont="1" applyBorder="1" applyAlignment="1" applyProtection="1">
      <alignment vertical="center"/>
    </xf>
    <xf numFmtId="4" fontId="95" fillId="0" borderId="79" xfId="452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horizontal="left" wrapText="1"/>
    </xf>
    <xf numFmtId="4" fontId="96" fillId="0" borderId="22" xfId="452" applyNumberFormat="1" applyFont="1" applyBorder="1" applyAlignment="1" applyProtection="1">
      <alignment vertical="center"/>
    </xf>
    <xf numFmtId="49" fontId="95" fillId="0" borderId="53" xfId="145" applyNumberFormat="1" applyFont="1" applyBorder="1" applyAlignment="1" applyProtection="1">
      <alignment vertical="center"/>
    </xf>
    <xf numFmtId="4" fontId="95" fillId="0" borderId="22" xfId="452" applyNumberFormat="1" applyFont="1" applyBorder="1" applyAlignment="1" applyProtection="1">
      <alignment vertical="center"/>
    </xf>
    <xf numFmtId="4" fontId="95" fillId="0" borderId="22" xfId="139" applyNumberFormat="1" applyFont="1" applyBorder="1" applyAlignment="1" applyProtection="1">
      <alignment horizontal="right"/>
    </xf>
    <xf numFmtId="0" fontId="94" fillId="0" borderId="1" xfId="15" applyFont="1" applyFill="1" applyBorder="1" applyAlignment="1">
      <alignment vertical="center" wrapText="1"/>
    </xf>
    <xf numFmtId="0" fontId="94" fillId="0" borderId="1" xfId="15" applyFont="1" applyFill="1" applyBorder="1" applyAlignment="1">
      <alignment wrapText="1"/>
    </xf>
    <xf numFmtId="4" fontId="96" fillId="0" borderId="22" xfId="139" applyNumberFormat="1" applyFont="1" applyBorder="1" applyAlignment="1" applyProtection="1">
      <alignment horizontal="right"/>
    </xf>
    <xf numFmtId="4" fontId="96" fillId="0" borderId="80" xfId="139" applyNumberFormat="1" applyFont="1" applyBorder="1" applyAlignment="1" applyProtection="1">
      <alignment horizontal="right"/>
    </xf>
    <xf numFmtId="0" fontId="94" fillId="0" borderId="7" xfId="0" applyFont="1" applyFill="1" applyBorder="1" applyAlignment="1">
      <alignment vertical="center" wrapText="1"/>
    </xf>
    <xf numFmtId="4" fontId="96" fillId="0" borderId="1" xfId="139" applyNumberFormat="1" applyFont="1" applyBorder="1" applyAlignment="1" applyProtection="1">
      <alignment horizontal="right"/>
    </xf>
    <xf numFmtId="0" fontId="94" fillId="0" borderId="0" xfId="0" applyFont="1" applyAlignment="1">
      <alignment vertical="top" wrapText="1"/>
    </xf>
    <xf numFmtId="4" fontId="96" fillId="0" borderId="79" xfId="139" applyNumberFormat="1" applyFont="1" applyBorder="1" applyAlignment="1" applyProtection="1">
      <alignment horizontal="right"/>
    </xf>
    <xf numFmtId="4" fontId="96" fillId="0" borderId="22" xfId="452" applyNumberFormat="1" applyFont="1" applyBorder="1" applyAlignment="1" applyProtection="1">
      <alignment horizontal="right"/>
    </xf>
    <xf numFmtId="0" fontId="94" fillId="0" borderId="1" xfId="856" applyFont="1" applyBorder="1" applyAlignment="1">
      <alignment vertical="center" wrapText="1"/>
    </xf>
    <xf numFmtId="0" fontId="94" fillId="0" borderId="1" xfId="856" applyFont="1" applyBorder="1" applyAlignment="1">
      <alignment horizontal="left" vertical="center" wrapText="1"/>
    </xf>
    <xf numFmtId="4" fontId="96" fillId="0" borderId="79" xfId="452" applyNumberFormat="1" applyFont="1" applyBorder="1" applyAlignment="1" applyProtection="1">
      <alignment horizontal="right"/>
    </xf>
    <xf numFmtId="0" fontId="96" fillId="0" borderId="5" xfId="133" applyNumberFormat="1" applyFont="1" applyBorder="1" applyAlignment="1" applyProtection="1">
      <alignment wrapText="1"/>
    </xf>
    <xf numFmtId="49" fontId="94" fillId="0" borderId="7" xfId="856" applyNumberFormat="1" applyFont="1" applyFill="1" applyBorder="1" applyAlignment="1">
      <alignment vertical="center" wrapText="1"/>
    </xf>
    <xf numFmtId="0" fontId="94" fillId="0" borderId="1" xfId="856" applyFont="1" applyBorder="1" applyAlignment="1">
      <alignment horizontal="justify" vertical="center" wrapText="1"/>
    </xf>
    <xf numFmtId="0" fontId="93" fillId="0" borderId="5" xfId="0" applyFont="1" applyFill="1" applyBorder="1" applyAlignment="1">
      <alignment vertical="center" wrapText="1"/>
    </xf>
    <xf numFmtId="0" fontId="96" fillId="0" borderId="22" xfId="1641" applyNumberFormat="1" applyFont="1" applyAlignment="1" applyProtection="1">
      <alignment wrapText="1"/>
    </xf>
    <xf numFmtId="169" fontId="94" fillId="0" borderId="55" xfId="0" applyNumberFormat="1" applyFont="1" applyFill="1" applyBorder="1" applyAlignment="1">
      <alignment vertical="center" wrapText="1"/>
    </xf>
    <xf numFmtId="0" fontId="96" fillId="0" borderId="80" xfId="1641" applyNumberFormat="1" applyFont="1" applyBorder="1" applyAlignment="1" applyProtection="1">
      <alignment wrapText="1"/>
    </xf>
    <xf numFmtId="0" fontId="97" fillId="0" borderId="1" xfId="0" applyFont="1" applyFill="1" applyBorder="1" applyAlignment="1">
      <alignment vertical="center" wrapText="1"/>
    </xf>
    <xf numFmtId="0" fontId="97" fillId="0" borderId="5" xfId="2065" applyFont="1" applyFill="1" applyBorder="1" applyAlignment="1" applyProtection="1">
      <alignment vertical="center" wrapText="1"/>
    </xf>
    <xf numFmtId="0" fontId="93" fillId="0" borderId="1" xfId="0" applyFont="1" applyFill="1" applyBorder="1" applyAlignment="1">
      <alignment vertical="center" wrapText="1"/>
    </xf>
    <xf numFmtId="0" fontId="93" fillId="0" borderId="1" xfId="2065" applyFont="1" applyFill="1" applyBorder="1" applyAlignment="1" applyProtection="1">
      <alignment horizontal="left" wrapText="1"/>
    </xf>
    <xf numFmtId="0" fontId="99" fillId="0" borderId="17" xfId="691" applyFont="1" applyFill="1" applyBorder="1" applyAlignment="1">
      <alignment horizontal="center" vertical="center" wrapText="1"/>
    </xf>
    <xf numFmtId="0" fontId="99" fillId="0" borderId="17" xfId="691" applyFont="1" applyFill="1" applyBorder="1" applyAlignment="1">
      <alignment vertical="center" wrapText="1"/>
    </xf>
    <xf numFmtId="4" fontId="99" fillId="0" borderId="55" xfId="15" applyNumberFormat="1" applyFont="1" applyFill="1" applyBorder="1" applyAlignment="1">
      <alignment horizontal="right" vertical="center" shrinkToFit="1"/>
    </xf>
    <xf numFmtId="4" fontId="92" fillId="0" borderId="1" xfId="0" applyNumberFormat="1" applyFont="1" applyFill="1" applyBorder="1" applyAlignment="1">
      <alignment horizontal="right" vertical="center" wrapText="1"/>
    </xf>
    <xf numFmtId="0" fontId="92" fillId="0" borderId="20" xfId="691" applyFont="1" applyFill="1" applyBorder="1" applyAlignment="1">
      <alignment horizontal="center" vertical="center" wrapText="1"/>
    </xf>
    <xf numFmtId="49" fontId="92" fillId="0" borderId="1" xfId="691" applyNumberFormat="1" applyFont="1" applyFill="1" applyBorder="1" applyAlignment="1">
      <alignment horizontal="center" vertical="center" wrapText="1"/>
    </xf>
    <xf numFmtId="4" fontId="94" fillId="2" borderId="1" xfId="0" applyNumberFormat="1" applyFont="1" applyFill="1" applyBorder="1" applyAlignment="1">
      <alignment horizontal="right" vertical="center" wrapText="1"/>
    </xf>
    <xf numFmtId="49" fontId="94" fillId="0" borderId="1" xfId="691" applyNumberFormat="1" applyFont="1" applyFill="1" applyBorder="1" applyAlignment="1">
      <alignment horizontal="center" vertical="center" wrapText="1"/>
    </xf>
    <xf numFmtId="0" fontId="94" fillId="0" borderId="55" xfId="691" applyFont="1" applyFill="1" applyBorder="1" applyAlignment="1">
      <alignment vertical="center" wrapText="1"/>
    </xf>
    <xf numFmtId="0" fontId="92" fillId="0" borderId="1" xfId="15" applyFont="1" applyFill="1" applyBorder="1" applyAlignment="1">
      <alignment horizontal="left" vertical="top" wrapText="1"/>
    </xf>
    <xf numFmtId="0" fontId="94" fillId="0" borderId="1" xfId="133" applyNumberFormat="1" applyFont="1" applyBorder="1" applyAlignment="1" applyProtection="1">
      <alignment wrapText="1"/>
    </xf>
    <xf numFmtId="0" fontId="92" fillId="0" borderId="7" xfId="15" applyFont="1" applyFill="1" applyBorder="1" applyAlignment="1">
      <alignment wrapText="1"/>
    </xf>
    <xf numFmtId="0" fontId="92" fillId="0" borderId="1" xfId="133" applyNumberFormat="1" applyFont="1" applyBorder="1" applyAlignment="1" applyProtection="1">
      <alignment wrapText="1"/>
    </xf>
    <xf numFmtId="49" fontId="94" fillId="0" borderId="45" xfId="145" applyNumberFormat="1" applyFont="1" applyBorder="1" applyAlignment="1" applyProtection="1">
      <alignment horizontal="left"/>
    </xf>
    <xf numFmtId="49" fontId="94" fillId="0" borderId="1" xfId="145" applyNumberFormat="1" applyFont="1" applyBorder="1" applyAlignment="1" applyProtection="1">
      <alignment horizontal="left"/>
    </xf>
    <xf numFmtId="4" fontId="92" fillId="0" borderId="1" xfId="691" applyNumberFormat="1" applyFont="1" applyFill="1" applyBorder="1" applyAlignment="1">
      <alignment horizontal="right" vertical="center" wrapText="1"/>
    </xf>
    <xf numFmtId="4" fontId="94" fillId="0" borderId="0" xfId="0" applyNumberFormat="1" applyFont="1" applyFill="1" applyBorder="1" applyAlignment="1">
      <alignment wrapText="1"/>
    </xf>
    <xf numFmtId="4" fontId="95" fillId="0" borderId="2" xfId="452" applyNumberFormat="1" applyFont="1" applyFill="1" applyProtection="1">
      <alignment horizontal="right"/>
    </xf>
    <xf numFmtId="4" fontId="96" fillId="0" borderId="2" xfId="452" applyNumberFormat="1" applyFont="1" applyFill="1" applyProtection="1">
      <alignment horizontal="right"/>
    </xf>
    <xf numFmtId="0" fontId="94" fillId="0" borderId="1" xfId="691" applyFont="1" applyFill="1" applyBorder="1" applyAlignment="1">
      <alignment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6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" xfId="2065" builtinId="8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2"/>
  <sheetViews>
    <sheetView showGridLines="0" tabSelected="1" view="pageBreakPreview" zoomScale="70" zoomScaleNormal="70" zoomScaleSheetLayoutView="70" workbookViewId="0">
      <pane ySplit="11" topLeftCell="A144" activePane="bottomLeft" state="frozen"/>
      <selection pane="bottomLeft" activeCell="C2" sqref="C2:E3"/>
    </sheetView>
  </sheetViews>
  <sheetFormatPr defaultRowHeight="12.7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>
      <c r="A1" s="61"/>
      <c r="B1" s="61"/>
      <c r="C1" s="183"/>
      <c r="D1" s="183"/>
      <c r="E1" s="183"/>
    </row>
    <row r="2" spans="1:11" s="64" customFormat="1" ht="130.9" customHeight="1">
      <c r="A2" s="61"/>
      <c r="B2" s="61"/>
      <c r="C2" s="184" t="s">
        <v>600</v>
      </c>
      <c r="D2" s="184"/>
      <c r="E2" s="184"/>
    </row>
    <row r="3" spans="1:11" s="64" customFormat="1" ht="21.6" hidden="1" customHeight="1">
      <c r="A3" s="61"/>
      <c r="B3" s="61"/>
      <c r="C3" s="184"/>
      <c r="D3" s="184"/>
      <c r="E3" s="184"/>
    </row>
    <row r="4" spans="1:11" s="64" customFormat="1" ht="114.6" customHeight="1">
      <c r="A4" s="61"/>
      <c r="B4" s="61"/>
      <c r="C4" s="185" t="s">
        <v>586</v>
      </c>
      <c r="D4" s="184"/>
      <c r="E4" s="184"/>
    </row>
    <row r="5" spans="1:11" s="64" customFormat="1" ht="12" hidden="1" customHeight="1">
      <c r="A5" s="61"/>
      <c r="B5" s="61"/>
      <c r="C5" s="184"/>
      <c r="D5" s="184"/>
      <c r="E5" s="184"/>
    </row>
    <row r="6" spans="1:11" s="64" customFormat="1" ht="18.75" hidden="1" customHeight="1">
      <c r="A6" s="61"/>
      <c r="B6" s="61"/>
      <c r="C6" s="65"/>
      <c r="D6" s="65"/>
      <c r="E6" s="65"/>
    </row>
    <row r="7" spans="1:11" s="64" customFormat="1" ht="18.75" hidden="1" customHeight="1">
      <c r="A7" s="61"/>
      <c r="B7" s="61"/>
      <c r="C7" s="65"/>
      <c r="D7" s="65"/>
      <c r="E7" s="65"/>
    </row>
    <row r="8" spans="1:11" s="64" customFormat="1" ht="23.25" hidden="1" customHeight="1">
      <c r="A8" s="186" t="s">
        <v>319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</row>
    <row r="9" spans="1:11" ht="33" hidden="1" customHeight="1">
      <c r="A9" s="182"/>
      <c r="B9" s="182"/>
      <c r="C9" s="182"/>
      <c r="D9" s="182"/>
      <c r="E9" s="182"/>
    </row>
    <row r="10" spans="1:11" s="66" customFormat="1" ht="33" customHeight="1">
      <c r="A10" s="180" t="s">
        <v>587</v>
      </c>
      <c r="B10" s="181"/>
      <c r="C10" s="181"/>
      <c r="D10" s="181"/>
      <c r="E10" s="181"/>
    </row>
    <row r="11" spans="1:11" ht="54.75" customHeight="1">
      <c r="A11" s="62" t="s">
        <v>317</v>
      </c>
      <c r="B11" s="63" t="s">
        <v>316</v>
      </c>
      <c r="C11" s="71" t="s">
        <v>583</v>
      </c>
      <c r="D11" s="71" t="s">
        <v>584</v>
      </c>
      <c r="E11" s="71" t="s">
        <v>585</v>
      </c>
    </row>
    <row r="12" spans="1:11" s="66" customFormat="1" ht="18.75">
      <c r="A12" s="75" t="s">
        <v>340</v>
      </c>
      <c r="B12" s="76" t="s">
        <v>318</v>
      </c>
      <c r="C12" s="77">
        <f>C13+C21+C31+C40+C48+C53+C56+C72+C79+C85+C98+C133</f>
        <v>-2122200.0000000014</v>
      </c>
      <c r="D12" s="77">
        <f>D31</f>
        <v>0</v>
      </c>
      <c r="E12" s="77">
        <f>E31</f>
        <v>0</v>
      </c>
      <c r="F12" s="61"/>
    </row>
    <row r="13" spans="1:11" s="66" customFormat="1" ht="18.75">
      <c r="A13" s="78" t="s">
        <v>341</v>
      </c>
      <c r="B13" s="79" t="s">
        <v>342</v>
      </c>
      <c r="C13" s="80">
        <f>C14+C15+C16+C17+C18+C19+C20</f>
        <v>8300000</v>
      </c>
      <c r="D13" s="81">
        <f>D14+D15+D16+D17+D18</f>
        <v>0</v>
      </c>
      <c r="E13" s="81">
        <f>E14+E15+E16+E17+E18</f>
        <v>0</v>
      </c>
      <c r="F13" s="61"/>
    </row>
    <row r="14" spans="1:11" s="66" customFormat="1" ht="75">
      <c r="A14" s="82" t="s">
        <v>343</v>
      </c>
      <c r="B14" s="83" t="s">
        <v>344</v>
      </c>
      <c r="C14" s="84">
        <v>12811080</v>
      </c>
      <c r="D14" s="85">
        <v>0</v>
      </c>
      <c r="E14" s="85">
        <v>0</v>
      </c>
      <c r="F14" s="61"/>
    </row>
    <row r="15" spans="1:11" s="66" customFormat="1" ht="112.5">
      <c r="A15" s="82" t="s">
        <v>345</v>
      </c>
      <c r="B15" s="83" t="s">
        <v>346</v>
      </c>
      <c r="C15" s="84">
        <v>130000</v>
      </c>
      <c r="D15" s="85">
        <v>0</v>
      </c>
      <c r="E15" s="85">
        <v>0</v>
      </c>
      <c r="F15" s="61"/>
    </row>
    <row r="16" spans="1:11" s="66" customFormat="1" ht="56.25">
      <c r="A16" s="82" t="s">
        <v>347</v>
      </c>
      <c r="B16" s="86" t="s">
        <v>348</v>
      </c>
      <c r="C16" s="84">
        <v>2978000</v>
      </c>
      <c r="D16" s="85">
        <v>0</v>
      </c>
      <c r="E16" s="85">
        <v>0</v>
      </c>
      <c r="F16" s="61"/>
    </row>
    <row r="17" spans="1:6" s="66" customFormat="1" ht="93.75">
      <c r="A17" s="82" t="s">
        <v>349</v>
      </c>
      <c r="B17" s="83" t="s">
        <v>350</v>
      </c>
      <c r="C17" s="84">
        <v>-35200</v>
      </c>
      <c r="D17" s="85">
        <v>0</v>
      </c>
      <c r="E17" s="85">
        <v>0</v>
      </c>
      <c r="F17" s="61"/>
    </row>
    <row r="18" spans="1:6" s="66" customFormat="1" ht="93.75">
      <c r="A18" s="87" t="s">
        <v>351</v>
      </c>
      <c r="B18" s="88" t="s">
        <v>352</v>
      </c>
      <c r="C18" s="84">
        <v>-1596000</v>
      </c>
      <c r="D18" s="85">
        <v>0</v>
      </c>
      <c r="E18" s="85">
        <v>0</v>
      </c>
      <c r="F18" s="61"/>
    </row>
    <row r="19" spans="1:6" s="66" customFormat="1" ht="56.25">
      <c r="A19" s="89" t="s">
        <v>353</v>
      </c>
      <c r="B19" s="90" t="s">
        <v>354</v>
      </c>
      <c r="C19" s="84">
        <v>-650000</v>
      </c>
      <c r="D19" s="85"/>
      <c r="E19" s="85"/>
      <c r="F19" s="61"/>
    </row>
    <row r="20" spans="1:6" s="66" customFormat="1" ht="56.25">
      <c r="A20" s="89" t="s">
        <v>355</v>
      </c>
      <c r="B20" s="91" t="s">
        <v>356</v>
      </c>
      <c r="C20" s="84">
        <v>-5337880</v>
      </c>
      <c r="D20" s="85"/>
      <c r="E20" s="85"/>
      <c r="F20" s="61"/>
    </row>
    <row r="21" spans="1:6" s="66" customFormat="1" ht="37.5">
      <c r="A21" s="92" t="s">
        <v>320</v>
      </c>
      <c r="B21" s="93" t="s">
        <v>321</v>
      </c>
      <c r="C21" s="84">
        <f>C22</f>
        <v>0</v>
      </c>
      <c r="D21" s="85">
        <v>0</v>
      </c>
      <c r="E21" s="85">
        <v>0</v>
      </c>
      <c r="F21" s="61"/>
    </row>
    <row r="22" spans="1:6" s="66" customFormat="1" ht="37.5">
      <c r="A22" s="94" t="s">
        <v>322</v>
      </c>
      <c r="B22" s="95" t="s">
        <v>323</v>
      </c>
      <c r="C22" s="84">
        <f>C23+C25+C27+C29</f>
        <v>0</v>
      </c>
      <c r="D22" s="85">
        <v>0</v>
      </c>
      <c r="E22" s="85">
        <v>0</v>
      </c>
      <c r="F22" s="61"/>
    </row>
    <row r="23" spans="1:6" s="66" customFormat="1" ht="75">
      <c r="A23" s="94" t="s">
        <v>324</v>
      </c>
      <c r="B23" s="96" t="s">
        <v>325</v>
      </c>
      <c r="C23" s="84">
        <f>C24</f>
        <v>0</v>
      </c>
      <c r="D23" s="85">
        <v>0</v>
      </c>
      <c r="E23" s="85">
        <v>0</v>
      </c>
      <c r="F23" s="61"/>
    </row>
    <row r="24" spans="1:6" s="66" customFormat="1" ht="112.5">
      <c r="A24" s="94" t="s">
        <v>326</v>
      </c>
      <c r="B24" s="97" t="s">
        <v>327</v>
      </c>
      <c r="C24" s="84">
        <v>0</v>
      </c>
      <c r="D24" s="85">
        <v>0</v>
      </c>
      <c r="E24" s="85">
        <v>0</v>
      </c>
      <c r="F24" s="61"/>
    </row>
    <row r="25" spans="1:6" s="66" customFormat="1" ht="93.75">
      <c r="A25" s="94" t="s">
        <v>328</v>
      </c>
      <c r="B25" s="98" t="s">
        <v>329</v>
      </c>
      <c r="C25" s="84">
        <f>C26</f>
        <v>11800</v>
      </c>
      <c r="D25" s="85">
        <v>0</v>
      </c>
      <c r="E25" s="85">
        <v>0</v>
      </c>
      <c r="F25" s="61"/>
    </row>
    <row r="26" spans="1:6" s="66" customFormat="1" ht="131.25">
      <c r="A26" s="94" t="s">
        <v>330</v>
      </c>
      <c r="B26" s="98" t="s">
        <v>331</v>
      </c>
      <c r="C26" s="84">
        <v>11800</v>
      </c>
      <c r="D26" s="85">
        <v>0</v>
      </c>
      <c r="E26" s="85">
        <v>0</v>
      </c>
      <c r="F26" s="61"/>
    </row>
    <row r="27" spans="1:6" s="66" customFormat="1" ht="75">
      <c r="A27" s="94" t="s">
        <v>332</v>
      </c>
      <c r="B27" s="98" t="s">
        <v>333</v>
      </c>
      <c r="C27" s="84">
        <f>C28</f>
        <v>-41800</v>
      </c>
      <c r="D27" s="85">
        <v>0</v>
      </c>
      <c r="E27" s="85">
        <v>0</v>
      </c>
      <c r="F27" s="61"/>
    </row>
    <row r="28" spans="1:6" s="66" customFormat="1" ht="112.5">
      <c r="A28" s="94" t="s">
        <v>334</v>
      </c>
      <c r="B28" s="99" t="s">
        <v>335</v>
      </c>
      <c r="C28" s="84">
        <v>-41800</v>
      </c>
      <c r="D28" s="85">
        <v>0</v>
      </c>
      <c r="E28" s="85">
        <v>0</v>
      </c>
      <c r="F28" s="61"/>
    </row>
    <row r="29" spans="1:6" s="66" customFormat="1" ht="75">
      <c r="A29" s="94" t="s">
        <v>336</v>
      </c>
      <c r="B29" s="98" t="s">
        <v>337</v>
      </c>
      <c r="C29" s="84">
        <f>C30</f>
        <v>30000</v>
      </c>
      <c r="D29" s="85">
        <v>0</v>
      </c>
      <c r="E29" s="85">
        <v>0</v>
      </c>
      <c r="F29" s="61"/>
    </row>
    <row r="30" spans="1:6" s="66" customFormat="1" ht="112.5">
      <c r="A30" s="94" t="s">
        <v>338</v>
      </c>
      <c r="B30" s="100" t="s">
        <v>339</v>
      </c>
      <c r="C30" s="176">
        <v>30000</v>
      </c>
      <c r="D30" s="85">
        <v>0</v>
      </c>
      <c r="E30" s="85">
        <v>0</v>
      </c>
      <c r="F30" s="61"/>
    </row>
    <row r="31" spans="1:6" s="66" customFormat="1" ht="18.75">
      <c r="A31" s="101" t="s">
        <v>357</v>
      </c>
      <c r="B31" s="102" t="s">
        <v>358</v>
      </c>
      <c r="C31" s="177">
        <f>C32+C35+C38</f>
        <v>204515</v>
      </c>
      <c r="D31" s="103">
        <f>D32+D35+D37+D38</f>
        <v>0</v>
      </c>
      <c r="E31" s="104">
        <f>E32+E35+E37</f>
        <v>0</v>
      </c>
      <c r="F31" s="61"/>
    </row>
    <row r="32" spans="1:6" s="66" customFormat="1" ht="18.75">
      <c r="A32" s="105" t="s">
        <v>359</v>
      </c>
      <c r="B32" s="106" t="s">
        <v>360</v>
      </c>
      <c r="C32" s="178">
        <f>C33+C34</f>
        <v>973</v>
      </c>
      <c r="D32" s="107">
        <v>0</v>
      </c>
      <c r="E32" s="108">
        <v>0</v>
      </c>
      <c r="F32" s="61"/>
    </row>
    <row r="33" spans="1:6" s="66" customFormat="1" ht="18.75">
      <c r="A33" s="105" t="s">
        <v>361</v>
      </c>
      <c r="B33" s="106" t="s">
        <v>360</v>
      </c>
      <c r="C33" s="178">
        <v>973</v>
      </c>
      <c r="D33" s="107">
        <v>0</v>
      </c>
      <c r="E33" s="108">
        <v>0</v>
      </c>
      <c r="F33" s="61"/>
    </row>
    <row r="34" spans="1:6" s="66" customFormat="1" ht="37.5">
      <c r="A34" s="105" t="s">
        <v>362</v>
      </c>
      <c r="B34" s="106" t="s">
        <v>363</v>
      </c>
      <c r="C34" s="113">
        <v>0</v>
      </c>
      <c r="D34" s="107">
        <v>0</v>
      </c>
      <c r="E34" s="108">
        <v>0</v>
      </c>
      <c r="F34" s="61"/>
    </row>
    <row r="35" spans="1:6" s="66" customFormat="1" ht="18.75">
      <c r="A35" s="105" t="s">
        <v>364</v>
      </c>
      <c r="B35" s="106" t="s">
        <v>365</v>
      </c>
      <c r="C35" s="113">
        <f>C36+C37</f>
        <v>1033542</v>
      </c>
      <c r="D35" s="107">
        <v>0</v>
      </c>
      <c r="E35" s="108">
        <v>0</v>
      </c>
      <c r="F35" s="61"/>
    </row>
    <row r="36" spans="1:6" s="66" customFormat="1" ht="18.75">
      <c r="A36" s="105" t="s">
        <v>366</v>
      </c>
      <c r="B36" s="106" t="s">
        <v>365</v>
      </c>
      <c r="C36" s="110">
        <v>1033542</v>
      </c>
      <c r="D36" s="107">
        <v>0</v>
      </c>
      <c r="E36" s="108">
        <v>0</v>
      </c>
      <c r="F36" s="61"/>
    </row>
    <row r="37" spans="1:6" s="66" customFormat="1" ht="37.5">
      <c r="A37" s="105" t="s">
        <v>367</v>
      </c>
      <c r="B37" s="106" t="s">
        <v>368</v>
      </c>
      <c r="C37" s="110">
        <v>0</v>
      </c>
      <c r="D37" s="107">
        <v>0</v>
      </c>
      <c r="E37" s="108">
        <v>0</v>
      </c>
      <c r="F37" s="61"/>
    </row>
    <row r="38" spans="1:6" s="66" customFormat="1" ht="37.5">
      <c r="A38" s="105" t="s">
        <v>369</v>
      </c>
      <c r="B38" s="106" t="s">
        <v>370</v>
      </c>
      <c r="C38" s="109">
        <f>C39</f>
        <v>-830000</v>
      </c>
      <c r="D38" s="107">
        <v>0</v>
      </c>
      <c r="E38" s="108">
        <v>0</v>
      </c>
      <c r="F38" s="61"/>
    </row>
    <row r="39" spans="1:6" s="66" customFormat="1" ht="37.5">
      <c r="A39" s="111" t="s">
        <v>371</v>
      </c>
      <c r="B39" s="112" t="s">
        <v>372</v>
      </c>
      <c r="C39" s="113">
        <v>-830000</v>
      </c>
      <c r="D39" s="107">
        <v>0</v>
      </c>
      <c r="E39" s="108">
        <v>0</v>
      </c>
      <c r="F39" s="61"/>
    </row>
    <row r="40" spans="1:6" s="66" customFormat="1" ht="18.75">
      <c r="A40" s="114" t="s">
        <v>373</v>
      </c>
      <c r="B40" s="115" t="s">
        <v>374</v>
      </c>
      <c r="C40" s="116">
        <f>C41+C43+C46</f>
        <v>-1101632</v>
      </c>
      <c r="D40" s="116">
        <f>D41+D43</f>
        <v>0</v>
      </c>
      <c r="E40" s="116">
        <f>E41+E43</f>
        <v>0</v>
      </c>
      <c r="F40" s="61"/>
    </row>
    <row r="41" spans="1:6" s="66" customFormat="1" ht="18.75">
      <c r="A41" s="117" t="s">
        <v>375</v>
      </c>
      <c r="B41" s="118" t="s">
        <v>376</v>
      </c>
      <c r="C41" s="119">
        <f>C42</f>
        <v>2506463</v>
      </c>
      <c r="D41" s="120">
        <f>D42</f>
        <v>0</v>
      </c>
      <c r="E41" s="120">
        <f>E42</f>
        <v>0</v>
      </c>
      <c r="F41" s="61"/>
    </row>
    <row r="42" spans="1:6" s="66" customFormat="1" ht="56.25">
      <c r="A42" s="117" t="s">
        <v>377</v>
      </c>
      <c r="B42" s="118" t="s">
        <v>378</v>
      </c>
      <c r="C42" s="119">
        <v>2506463</v>
      </c>
      <c r="D42" s="120">
        <v>0</v>
      </c>
      <c r="E42" s="120">
        <v>0</v>
      </c>
      <c r="F42" s="61"/>
    </row>
    <row r="43" spans="1:6" s="66" customFormat="1" ht="18.75">
      <c r="A43" s="117" t="s">
        <v>379</v>
      </c>
      <c r="B43" s="121" t="s">
        <v>380</v>
      </c>
      <c r="C43" s="119">
        <f t="shared" ref="C43:C44" si="0">C44</f>
        <v>-1769445</v>
      </c>
      <c r="D43" s="120">
        <f>D44</f>
        <v>0</v>
      </c>
      <c r="E43" s="120">
        <f>E44</f>
        <v>0</v>
      </c>
      <c r="F43" s="61"/>
    </row>
    <row r="44" spans="1:6" s="66" customFormat="1" ht="18.75">
      <c r="A44" s="117" t="s">
        <v>381</v>
      </c>
      <c r="B44" s="121" t="s">
        <v>382</v>
      </c>
      <c r="C44" s="119">
        <f t="shared" si="0"/>
        <v>-1769445</v>
      </c>
      <c r="D44" s="120">
        <f>D45</f>
        <v>0</v>
      </c>
      <c r="E44" s="120">
        <f>E45</f>
        <v>0</v>
      </c>
      <c r="F44" s="61"/>
    </row>
    <row r="45" spans="1:6" s="66" customFormat="1" ht="37.5">
      <c r="A45" s="117" t="s">
        <v>383</v>
      </c>
      <c r="B45" s="121" t="s">
        <v>384</v>
      </c>
      <c r="C45" s="119">
        <v>-1769445</v>
      </c>
      <c r="D45" s="120">
        <v>0</v>
      </c>
      <c r="E45" s="120">
        <v>0</v>
      </c>
      <c r="F45" s="61"/>
    </row>
    <row r="46" spans="1:6" s="66" customFormat="1" ht="18.75">
      <c r="A46" s="89" t="s">
        <v>385</v>
      </c>
      <c r="B46" s="122" t="s">
        <v>386</v>
      </c>
      <c r="C46" s="119">
        <f>C47</f>
        <v>-1838650</v>
      </c>
      <c r="D46" s="120">
        <f>D47</f>
        <v>0</v>
      </c>
      <c r="E46" s="120">
        <f>E47</f>
        <v>0</v>
      </c>
      <c r="F46" s="61"/>
    </row>
    <row r="47" spans="1:6" s="66" customFormat="1" ht="37.5">
      <c r="A47" s="89" t="s">
        <v>387</v>
      </c>
      <c r="B47" s="123" t="s">
        <v>388</v>
      </c>
      <c r="C47" s="119">
        <v>-1838650</v>
      </c>
      <c r="D47" s="120">
        <v>0</v>
      </c>
      <c r="E47" s="120">
        <v>0</v>
      </c>
      <c r="F47" s="61"/>
    </row>
    <row r="48" spans="1:6" s="66" customFormat="1" ht="18.75">
      <c r="A48" s="114" t="s">
        <v>389</v>
      </c>
      <c r="B48" s="124" t="s">
        <v>390</v>
      </c>
      <c r="C48" s="125">
        <f>C49+C51</f>
        <v>900000</v>
      </c>
      <c r="D48" s="116">
        <f>D49+D51</f>
        <v>0</v>
      </c>
      <c r="E48" s="116">
        <f>E49+E51</f>
        <v>0</v>
      </c>
    </row>
    <row r="49" spans="1:6" s="66" customFormat="1" ht="37.5">
      <c r="A49" s="117" t="s">
        <v>391</v>
      </c>
      <c r="B49" s="121" t="s">
        <v>392</v>
      </c>
      <c r="C49" s="119">
        <f>C50</f>
        <v>900000</v>
      </c>
      <c r="D49" s="120">
        <f>D50</f>
        <v>0</v>
      </c>
      <c r="E49" s="120">
        <f>E50</f>
        <v>0</v>
      </c>
      <c r="F49" s="61"/>
    </row>
    <row r="50" spans="1:6" s="66" customFormat="1" ht="56.25">
      <c r="A50" s="117" t="s">
        <v>393</v>
      </c>
      <c r="B50" s="121" t="s">
        <v>394</v>
      </c>
      <c r="C50" s="120">
        <v>900000</v>
      </c>
      <c r="D50" s="120">
        <v>0</v>
      </c>
      <c r="E50" s="120">
        <v>0</v>
      </c>
      <c r="F50" s="61"/>
    </row>
    <row r="51" spans="1:6" s="66" customFormat="1" ht="37.5">
      <c r="A51" s="117" t="s">
        <v>395</v>
      </c>
      <c r="B51" s="121" t="s">
        <v>396</v>
      </c>
      <c r="C51" s="119">
        <f>C52</f>
        <v>0</v>
      </c>
      <c r="D51" s="120">
        <f>D52</f>
        <v>0</v>
      </c>
      <c r="E51" s="120">
        <f>E52</f>
        <v>0</v>
      </c>
      <c r="F51" s="61"/>
    </row>
    <row r="52" spans="1:6" s="66" customFormat="1" ht="37.5">
      <c r="A52" s="117" t="s">
        <v>397</v>
      </c>
      <c r="B52" s="121" t="s">
        <v>398</v>
      </c>
      <c r="C52" s="120">
        <v>0</v>
      </c>
      <c r="D52" s="120">
        <v>0</v>
      </c>
      <c r="E52" s="120">
        <v>0</v>
      </c>
      <c r="F52" s="61"/>
    </row>
    <row r="53" spans="1:6" s="66" customFormat="1" ht="37.5">
      <c r="A53" s="126" t="s">
        <v>399</v>
      </c>
      <c r="B53" s="127" t="s">
        <v>400</v>
      </c>
      <c r="C53" s="116">
        <f>C54</f>
        <v>0</v>
      </c>
      <c r="D53" s="116">
        <f t="shared" ref="D53:E53" si="1">D54</f>
        <v>0</v>
      </c>
      <c r="E53" s="116">
        <f t="shared" si="1"/>
        <v>0</v>
      </c>
      <c r="F53" s="61"/>
    </row>
    <row r="54" spans="1:6" s="66" customFormat="1" ht="18.75">
      <c r="A54" s="128" t="s">
        <v>401</v>
      </c>
      <c r="B54" s="129" t="s">
        <v>402</v>
      </c>
      <c r="C54" s="120">
        <f>C55</f>
        <v>0</v>
      </c>
      <c r="D54" s="120">
        <v>0</v>
      </c>
      <c r="E54" s="120">
        <v>0</v>
      </c>
      <c r="F54" s="61"/>
    </row>
    <row r="55" spans="1:6" s="66" customFormat="1" ht="37.5">
      <c r="A55" s="128" t="s">
        <v>403</v>
      </c>
      <c r="B55" s="129" t="s">
        <v>404</v>
      </c>
      <c r="C55" s="120">
        <v>0</v>
      </c>
      <c r="D55" s="120">
        <v>0</v>
      </c>
      <c r="E55" s="120">
        <v>0</v>
      </c>
      <c r="F55" s="61"/>
    </row>
    <row r="56" spans="1:6" s="66" customFormat="1" ht="56.25">
      <c r="A56" s="130" t="s">
        <v>405</v>
      </c>
      <c r="B56" s="124" t="s">
        <v>406</v>
      </c>
      <c r="C56" s="131">
        <f>C57+C59+C61+C63+C66+C69</f>
        <v>1302255</v>
      </c>
      <c r="D56" s="131">
        <f t="shared" ref="D56:E56" si="2">D57+D59+D61+D63+D66+D69</f>
        <v>0</v>
      </c>
      <c r="E56" s="131">
        <f t="shared" si="2"/>
        <v>0</v>
      </c>
      <c r="F56" s="61"/>
    </row>
    <row r="57" spans="1:6" s="66" customFormat="1" ht="112.5">
      <c r="A57" s="105" t="s">
        <v>407</v>
      </c>
      <c r="B57" s="132" t="s">
        <v>408</v>
      </c>
      <c r="C57" s="133">
        <f>C58</f>
        <v>2800000</v>
      </c>
      <c r="D57" s="116">
        <v>0</v>
      </c>
      <c r="E57" s="116">
        <v>0</v>
      </c>
      <c r="F57" s="61"/>
    </row>
    <row r="58" spans="1:6" s="66" customFormat="1" ht="131.25">
      <c r="A58" s="105" t="s">
        <v>409</v>
      </c>
      <c r="B58" s="121" t="s">
        <v>410</v>
      </c>
      <c r="C58" s="133">
        <v>2800000</v>
      </c>
      <c r="D58" s="116">
        <v>0</v>
      </c>
      <c r="E58" s="116">
        <v>0</v>
      </c>
      <c r="F58" s="61"/>
    </row>
    <row r="59" spans="1:6" s="66" customFormat="1" ht="75">
      <c r="A59" s="105" t="s">
        <v>411</v>
      </c>
      <c r="B59" s="121" t="s">
        <v>412</v>
      </c>
      <c r="C59" s="133">
        <f>C60</f>
        <v>0</v>
      </c>
      <c r="D59" s="120">
        <f>D60</f>
        <v>0</v>
      </c>
      <c r="E59" s="120">
        <f>E60</f>
        <v>0</v>
      </c>
      <c r="F59" s="61"/>
    </row>
    <row r="60" spans="1:6" s="66" customFormat="1" ht="75">
      <c r="A60" s="105" t="s">
        <v>413</v>
      </c>
      <c r="B60" s="121" t="s">
        <v>414</v>
      </c>
      <c r="C60" s="120">
        <v>0</v>
      </c>
      <c r="D60" s="120">
        <v>0</v>
      </c>
      <c r="E60" s="120">
        <v>0</v>
      </c>
      <c r="F60" s="61"/>
    </row>
    <row r="61" spans="1:6" s="66" customFormat="1" ht="93.75">
      <c r="A61" s="105" t="s">
        <v>415</v>
      </c>
      <c r="B61" s="121" t="s">
        <v>416</v>
      </c>
      <c r="C61" s="133">
        <f>C62</f>
        <v>-114700</v>
      </c>
      <c r="D61" s="120">
        <f>D62</f>
        <v>0</v>
      </c>
      <c r="E61" s="120">
        <f>E62</f>
        <v>0</v>
      </c>
      <c r="F61" s="61"/>
    </row>
    <row r="62" spans="1:6" s="66" customFormat="1" ht="75">
      <c r="A62" s="105" t="s">
        <v>417</v>
      </c>
      <c r="B62" s="121" t="s">
        <v>418</v>
      </c>
      <c r="C62" s="120">
        <v>-114700</v>
      </c>
      <c r="D62" s="120">
        <v>0</v>
      </c>
      <c r="E62" s="120">
        <v>0</v>
      </c>
      <c r="F62" s="61"/>
    </row>
    <row r="63" spans="1:6" s="66" customFormat="1" ht="56.25">
      <c r="A63" s="105" t="s">
        <v>419</v>
      </c>
      <c r="B63" s="121" t="s">
        <v>420</v>
      </c>
      <c r="C63" s="133">
        <f t="shared" ref="C63:E64" si="3">C64</f>
        <v>-435</v>
      </c>
      <c r="D63" s="120">
        <f t="shared" si="3"/>
        <v>0</v>
      </c>
      <c r="E63" s="120">
        <f t="shared" si="3"/>
        <v>0</v>
      </c>
      <c r="F63" s="61"/>
    </row>
    <row r="64" spans="1:6" s="66" customFormat="1" ht="37.5">
      <c r="A64" s="105" t="s">
        <v>421</v>
      </c>
      <c r="B64" s="121" t="s">
        <v>422</v>
      </c>
      <c r="C64" s="133">
        <f>C65</f>
        <v>-435</v>
      </c>
      <c r="D64" s="120">
        <f t="shared" si="3"/>
        <v>0</v>
      </c>
      <c r="E64" s="120">
        <f t="shared" si="3"/>
        <v>0</v>
      </c>
      <c r="F64" s="61"/>
    </row>
    <row r="65" spans="1:6" s="64" customFormat="1" ht="112.5">
      <c r="A65" s="105" t="s">
        <v>423</v>
      </c>
      <c r="B65" s="121" t="s">
        <v>424</v>
      </c>
      <c r="C65" s="120">
        <v>-435</v>
      </c>
      <c r="D65" s="120">
        <v>0</v>
      </c>
      <c r="E65" s="120">
        <v>0</v>
      </c>
      <c r="F65" s="61"/>
    </row>
    <row r="66" spans="1:6" s="66" customFormat="1" ht="18.75">
      <c r="A66" s="105" t="s">
        <v>425</v>
      </c>
      <c r="B66" s="106" t="s">
        <v>426</v>
      </c>
      <c r="C66" s="133">
        <f>C67</f>
        <v>-1399260</v>
      </c>
      <c r="D66" s="120">
        <v>0</v>
      </c>
      <c r="E66" s="120">
        <v>0</v>
      </c>
      <c r="F66" s="61"/>
    </row>
    <row r="67" spans="1:6" s="66" customFormat="1" ht="56.25">
      <c r="A67" s="105" t="s">
        <v>427</v>
      </c>
      <c r="B67" s="106" t="s">
        <v>428</v>
      </c>
      <c r="C67" s="133">
        <f>C68</f>
        <v>-1399260</v>
      </c>
      <c r="D67" s="120">
        <v>0</v>
      </c>
      <c r="E67" s="120">
        <v>0</v>
      </c>
      <c r="F67" s="61"/>
    </row>
    <row r="68" spans="1:6" s="66" customFormat="1" ht="56.25">
      <c r="A68" s="105" t="s">
        <v>429</v>
      </c>
      <c r="B68" s="118" t="s">
        <v>430</v>
      </c>
      <c r="C68" s="133">
        <v>-1399260</v>
      </c>
      <c r="D68" s="120">
        <v>0</v>
      </c>
      <c r="E68" s="120">
        <v>0</v>
      </c>
      <c r="F68" s="61"/>
    </row>
    <row r="69" spans="1:6" s="66" customFormat="1" ht="93.75">
      <c r="A69" s="105" t="s">
        <v>431</v>
      </c>
      <c r="B69" s="121" t="s">
        <v>432</v>
      </c>
      <c r="C69" s="133">
        <f>C70</f>
        <v>16650</v>
      </c>
      <c r="D69" s="120">
        <v>0</v>
      </c>
      <c r="E69" s="120">
        <v>0</v>
      </c>
      <c r="F69" s="61"/>
    </row>
    <row r="70" spans="1:6" s="66" customFormat="1" ht="112.5">
      <c r="A70" s="105" t="s">
        <v>433</v>
      </c>
      <c r="B70" s="121" t="s">
        <v>434</v>
      </c>
      <c r="C70" s="133">
        <f t="shared" ref="C70:E70" si="4">C71</f>
        <v>16650</v>
      </c>
      <c r="D70" s="120">
        <f t="shared" si="4"/>
        <v>0</v>
      </c>
      <c r="E70" s="120">
        <f t="shared" si="4"/>
        <v>0</v>
      </c>
      <c r="F70" s="61"/>
    </row>
    <row r="71" spans="1:6" s="66" customFormat="1" ht="112.5">
      <c r="A71" s="105" t="s">
        <v>435</v>
      </c>
      <c r="B71" s="121" t="s">
        <v>436</v>
      </c>
      <c r="C71" s="120">
        <v>16650</v>
      </c>
      <c r="D71" s="120">
        <v>0</v>
      </c>
      <c r="E71" s="120">
        <v>0</v>
      </c>
      <c r="F71" s="61"/>
    </row>
    <row r="72" spans="1:6" s="66" customFormat="1" ht="18.75">
      <c r="A72" s="134" t="s">
        <v>437</v>
      </c>
      <c r="B72" s="124" t="s">
        <v>438</v>
      </c>
      <c r="C72" s="135">
        <f>C73</f>
        <v>-4902.4799999999996</v>
      </c>
      <c r="D72" s="116">
        <f>D73</f>
        <v>0</v>
      </c>
      <c r="E72" s="116">
        <f>E73</f>
        <v>0</v>
      </c>
      <c r="F72" s="61"/>
    </row>
    <row r="73" spans="1:6" s="66" customFormat="1" ht="18.75">
      <c r="A73" s="105" t="s">
        <v>439</v>
      </c>
      <c r="B73" s="118" t="s">
        <v>440</v>
      </c>
      <c r="C73" s="133">
        <f>C74+C75+C76</f>
        <v>-4902.4799999999996</v>
      </c>
      <c r="D73" s="120">
        <f>D74+D75+D76</f>
        <v>0</v>
      </c>
      <c r="E73" s="120">
        <f>E74+E75+E76</f>
        <v>0</v>
      </c>
      <c r="F73" s="61"/>
    </row>
    <row r="74" spans="1:6" s="66" customFormat="1" ht="37.5">
      <c r="A74" s="105" t="s">
        <v>441</v>
      </c>
      <c r="B74" s="118" t="s">
        <v>442</v>
      </c>
      <c r="C74" s="120">
        <v>931.57</v>
      </c>
      <c r="D74" s="120">
        <v>0</v>
      </c>
      <c r="E74" s="120">
        <v>0</v>
      </c>
      <c r="F74" s="61"/>
    </row>
    <row r="75" spans="1:6" ht="18.75">
      <c r="A75" s="105" t="s">
        <v>443</v>
      </c>
      <c r="B75" s="118" t="s">
        <v>444</v>
      </c>
      <c r="C75" s="120">
        <v>7853.72</v>
      </c>
      <c r="D75" s="120">
        <v>0</v>
      </c>
      <c r="E75" s="120">
        <v>0</v>
      </c>
      <c r="F75" s="61"/>
    </row>
    <row r="76" spans="1:6" ht="18.75">
      <c r="A76" s="105" t="s">
        <v>445</v>
      </c>
      <c r="B76" s="118" t="s">
        <v>446</v>
      </c>
      <c r="C76" s="133">
        <f>C77+C78</f>
        <v>-13687.77</v>
      </c>
      <c r="D76" s="120">
        <f>D77+D78</f>
        <v>0</v>
      </c>
      <c r="E76" s="120">
        <f>E77</f>
        <v>0</v>
      </c>
      <c r="F76" s="61"/>
    </row>
    <row r="77" spans="1:6" ht="18.75">
      <c r="A77" s="105" t="s">
        <v>447</v>
      </c>
      <c r="B77" s="118" t="s">
        <v>448</v>
      </c>
      <c r="C77" s="120">
        <v>-13687.77</v>
      </c>
      <c r="D77" s="120">
        <v>0</v>
      </c>
      <c r="E77" s="120">
        <v>0</v>
      </c>
      <c r="F77" s="61"/>
    </row>
    <row r="78" spans="1:6" s="66" customFormat="1" ht="18.75">
      <c r="A78" s="105" t="s">
        <v>449</v>
      </c>
      <c r="B78" s="118" t="s">
        <v>450</v>
      </c>
      <c r="C78" s="120">
        <v>0</v>
      </c>
      <c r="D78" s="120">
        <v>0</v>
      </c>
      <c r="E78" s="120">
        <v>0</v>
      </c>
      <c r="F78" s="61"/>
    </row>
    <row r="79" spans="1:6" s="66" customFormat="1" ht="37.5">
      <c r="A79" s="134" t="s">
        <v>451</v>
      </c>
      <c r="B79" s="115" t="s">
        <v>452</v>
      </c>
      <c r="C79" s="135">
        <f>C80</f>
        <v>0</v>
      </c>
      <c r="D79" s="116">
        <f>D80</f>
        <v>0</v>
      </c>
      <c r="E79" s="116">
        <f>E80</f>
        <v>0</v>
      </c>
      <c r="F79" s="61"/>
    </row>
    <row r="80" spans="1:6" s="66" customFormat="1" ht="18.75">
      <c r="A80" s="105" t="s">
        <v>453</v>
      </c>
      <c r="B80" s="118" t="s">
        <v>454</v>
      </c>
      <c r="C80" s="133">
        <f>C81+C83</f>
        <v>0</v>
      </c>
      <c r="D80" s="120">
        <f>D81+D83</f>
        <v>0</v>
      </c>
      <c r="E80" s="120">
        <f>E81+E83</f>
        <v>0</v>
      </c>
      <c r="F80" s="61"/>
    </row>
    <row r="81" spans="1:6" s="66" customFormat="1" ht="37.5">
      <c r="A81" s="105" t="s">
        <v>455</v>
      </c>
      <c r="B81" s="118" t="s">
        <v>456</v>
      </c>
      <c r="C81" s="133">
        <v>0</v>
      </c>
      <c r="D81" s="120">
        <f>D82</f>
        <v>0</v>
      </c>
      <c r="E81" s="120">
        <f>E82</f>
        <v>0</v>
      </c>
      <c r="F81" s="61"/>
    </row>
    <row r="82" spans="1:6" s="66" customFormat="1" ht="37.5">
      <c r="A82" s="105" t="s">
        <v>457</v>
      </c>
      <c r="B82" s="118" t="s">
        <v>458</v>
      </c>
      <c r="C82" s="120">
        <v>0</v>
      </c>
      <c r="D82" s="120">
        <v>0</v>
      </c>
      <c r="E82" s="120">
        <v>0</v>
      </c>
      <c r="F82" s="61"/>
    </row>
    <row r="83" spans="1:6" s="66" customFormat="1" ht="18.75">
      <c r="A83" s="105" t="s">
        <v>459</v>
      </c>
      <c r="B83" s="118" t="s">
        <v>460</v>
      </c>
      <c r="C83" s="133">
        <f>C84</f>
        <v>0</v>
      </c>
      <c r="D83" s="120">
        <f>D84</f>
        <v>0</v>
      </c>
      <c r="E83" s="120">
        <f>E84</f>
        <v>0</v>
      </c>
      <c r="F83" s="61"/>
    </row>
    <row r="84" spans="1:6" s="66" customFormat="1" ht="18.75">
      <c r="A84" s="105" t="s">
        <v>461</v>
      </c>
      <c r="B84" s="118" t="s">
        <v>462</v>
      </c>
      <c r="C84" s="120">
        <v>0</v>
      </c>
      <c r="D84" s="120">
        <v>0</v>
      </c>
      <c r="E84" s="120">
        <v>0</v>
      </c>
      <c r="F84" s="61"/>
    </row>
    <row r="85" spans="1:6" s="66" customFormat="1" ht="37.5">
      <c r="A85" s="134" t="s">
        <v>463</v>
      </c>
      <c r="B85" s="124" t="s">
        <v>464</v>
      </c>
      <c r="C85" s="136">
        <f>C86</f>
        <v>-11853325.460000001</v>
      </c>
      <c r="D85" s="104">
        <f>D91+D95</f>
        <v>0</v>
      </c>
      <c r="E85" s="104">
        <f>E91+E95</f>
        <v>0</v>
      </c>
      <c r="F85" s="61"/>
    </row>
    <row r="86" spans="1:6" s="66" customFormat="1" ht="75">
      <c r="A86" s="137" t="s">
        <v>465</v>
      </c>
      <c r="B86" s="138" t="s">
        <v>466</v>
      </c>
      <c r="C86" s="139">
        <f>C87+C90+C91+C93+C95</f>
        <v>-11853325.460000001</v>
      </c>
      <c r="D86" s="104">
        <v>0</v>
      </c>
      <c r="E86" s="104">
        <v>0</v>
      </c>
      <c r="F86" s="61"/>
    </row>
    <row r="87" spans="1:6" ht="93.75">
      <c r="A87" s="137" t="s">
        <v>467</v>
      </c>
      <c r="B87" s="138" t="s">
        <v>468</v>
      </c>
      <c r="C87" s="140">
        <f>C88+C89</f>
        <v>197820</v>
      </c>
      <c r="D87" s="104">
        <v>0</v>
      </c>
      <c r="E87" s="104">
        <v>0</v>
      </c>
      <c r="F87" s="61"/>
    </row>
    <row r="88" spans="1:6" ht="93.75">
      <c r="A88" s="141" t="s">
        <v>469</v>
      </c>
      <c r="B88" s="123" t="s">
        <v>470</v>
      </c>
      <c r="C88" s="142">
        <v>179200</v>
      </c>
      <c r="D88" s="104">
        <v>0</v>
      </c>
      <c r="E88" s="104">
        <v>0</v>
      </c>
    </row>
    <row r="89" spans="1:6" ht="93.75">
      <c r="A89" s="89" t="s">
        <v>471</v>
      </c>
      <c r="B89" s="143" t="s">
        <v>472</v>
      </c>
      <c r="C89" s="142">
        <v>18620</v>
      </c>
      <c r="D89" s="104">
        <v>0</v>
      </c>
      <c r="E89" s="104">
        <v>0</v>
      </c>
    </row>
    <row r="90" spans="1:6" ht="93.75">
      <c r="A90" s="137" t="s">
        <v>473</v>
      </c>
      <c r="B90" s="138" t="s">
        <v>468</v>
      </c>
      <c r="C90" s="144">
        <v>-8068163</v>
      </c>
      <c r="D90" s="104">
        <v>0</v>
      </c>
      <c r="E90" s="104">
        <v>0</v>
      </c>
    </row>
    <row r="91" spans="1:6" ht="75">
      <c r="A91" s="105" t="s">
        <v>474</v>
      </c>
      <c r="B91" s="121" t="s">
        <v>475</v>
      </c>
      <c r="C91" s="145">
        <f>C92</f>
        <v>-4028447.46</v>
      </c>
      <c r="D91" s="108">
        <f>D92</f>
        <v>0</v>
      </c>
      <c r="E91" s="108">
        <f>E92</f>
        <v>0</v>
      </c>
    </row>
    <row r="92" spans="1:6" ht="93.75">
      <c r="A92" s="105" t="s">
        <v>476</v>
      </c>
      <c r="B92" s="121" t="s">
        <v>477</v>
      </c>
      <c r="C92" s="108">
        <v>-4028447.46</v>
      </c>
      <c r="D92" s="108">
        <v>0</v>
      </c>
      <c r="E92" s="108">
        <v>0</v>
      </c>
    </row>
    <row r="93" spans="1:6" ht="56.25">
      <c r="A93" s="146" t="s">
        <v>478</v>
      </c>
      <c r="B93" s="147" t="s">
        <v>479</v>
      </c>
      <c r="C93" s="108">
        <f>C94</f>
        <v>-100000</v>
      </c>
      <c r="D93" s="108">
        <v>0</v>
      </c>
      <c r="E93" s="108">
        <v>0</v>
      </c>
    </row>
    <row r="94" spans="1:6" ht="56.25">
      <c r="A94" s="146" t="s">
        <v>480</v>
      </c>
      <c r="B94" s="147" t="s">
        <v>479</v>
      </c>
      <c r="C94" s="108">
        <v>-100000</v>
      </c>
      <c r="D94" s="108">
        <v>0</v>
      </c>
      <c r="E94" s="108">
        <v>0</v>
      </c>
    </row>
    <row r="95" spans="1:6" ht="75">
      <c r="A95" s="105" t="s">
        <v>481</v>
      </c>
      <c r="B95" s="121" t="s">
        <v>482</v>
      </c>
      <c r="C95" s="148">
        <f t="shared" ref="C95:E96" si="5">C96</f>
        <v>145465</v>
      </c>
      <c r="D95" s="108">
        <f t="shared" si="5"/>
        <v>0</v>
      </c>
      <c r="E95" s="108">
        <f t="shared" si="5"/>
        <v>0</v>
      </c>
    </row>
    <row r="96" spans="1:6" ht="75">
      <c r="A96" s="105" t="s">
        <v>483</v>
      </c>
      <c r="B96" s="121" t="s">
        <v>484</v>
      </c>
      <c r="C96" s="145">
        <f t="shared" si="5"/>
        <v>145465</v>
      </c>
      <c r="D96" s="108">
        <f t="shared" si="5"/>
        <v>0</v>
      </c>
      <c r="E96" s="108">
        <f t="shared" si="5"/>
        <v>0</v>
      </c>
    </row>
    <row r="97" spans="1:5" ht="93.75">
      <c r="A97" s="111" t="s">
        <v>485</v>
      </c>
      <c r="B97" s="149" t="s">
        <v>486</v>
      </c>
      <c r="C97" s="108">
        <v>145465</v>
      </c>
      <c r="D97" s="108">
        <v>0</v>
      </c>
      <c r="E97" s="108">
        <v>0</v>
      </c>
    </row>
    <row r="98" spans="1:5" ht="18.75">
      <c r="A98" s="114" t="s">
        <v>487</v>
      </c>
      <c r="B98" s="124" t="s">
        <v>488</v>
      </c>
      <c r="C98" s="125">
        <f>C99+C126+C127+C131</f>
        <v>141221</v>
      </c>
      <c r="D98" s="125">
        <f t="shared" ref="D98:E98" si="6">D99+D126+D127</f>
        <v>0</v>
      </c>
      <c r="E98" s="125">
        <f t="shared" si="6"/>
        <v>0</v>
      </c>
    </row>
    <row r="99" spans="1:5" ht="37.5">
      <c r="A99" s="117" t="s">
        <v>489</v>
      </c>
      <c r="B99" s="121" t="s">
        <v>490</v>
      </c>
      <c r="C99" s="119">
        <f>C100+C102+C104+C106+C108+C110+C112+C114+C116+C118+C120+C122+C124</f>
        <v>-328556</v>
      </c>
      <c r="D99" s="119">
        <f t="shared" ref="D99:E99" si="7">D100+D102+D104+D106+D108+D110+D112+D114+D116+D118+D120+D122+D124</f>
        <v>0</v>
      </c>
      <c r="E99" s="119">
        <f t="shared" si="7"/>
        <v>0</v>
      </c>
    </row>
    <row r="100" spans="1:5" ht="56.25">
      <c r="A100" s="117" t="s">
        <v>491</v>
      </c>
      <c r="B100" s="121" t="s">
        <v>492</v>
      </c>
      <c r="C100" s="119">
        <f>C101</f>
        <v>4550</v>
      </c>
      <c r="D100" s="120">
        <f>D101</f>
        <v>0</v>
      </c>
      <c r="E100" s="120">
        <f>E101</f>
        <v>0</v>
      </c>
    </row>
    <row r="101" spans="1:5" ht="75">
      <c r="A101" s="117" t="s">
        <v>493</v>
      </c>
      <c r="B101" s="121" t="s">
        <v>494</v>
      </c>
      <c r="C101" s="120">
        <v>4550</v>
      </c>
      <c r="D101" s="120">
        <v>0</v>
      </c>
      <c r="E101" s="120">
        <v>0</v>
      </c>
    </row>
    <row r="102" spans="1:5" ht="75">
      <c r="A102" s="117" t="s">
        <v>495</v>
      </c>
      <c r="B102" s="121" t="s">
        <v>496</v>
      </c>
      <c r="C102" s="119">
        <f>C103</f>
        <v>14278</v>
      </c>
      <c r="D102" s="120">
        <f>D103</f>
        <v>0</v>
      </c>
      <c r="E102" s="120">
        <f>E103</f>
        <v>0</v>
      </c>
    </row>
    <row r="103" spans="1:5" ht="112.5">
      <c r="A103" s="117" t="s">
        <v>497</v>
      </c>
      <c r="B103" s="121" t="s">
        <v>498</v>
      </c>
      <c r="C103" s="120">
        <v>14278</v>
      </c>
      <c r="D103" s="120">
        <v>0</v>
      </c>
      <c r="E103" s="120">
        <v>0</v>
      </c>
    </row>
    <row r="104" spans="1:5" ht="56.25">
      <c r="A104" s="117" t="s">
        <v>499</v>
      </c>
      <c r="B104" s="121" t="s">
        <v>500</v>
      </c>
      <c r="C104" s="119">
        <f>C105</f>
        <v>-11098</v>
      </c>
      <c r="D104" s="120">
        <f>D105</f>
        <v>0</v>
      </c>
      <c r="E104" s="120">
        <f>E105</f>
        <v>0</v>
      </c>
    </row>
    <row r="105" spans="1:5" ht="75">
      <c r="A105" s="117" t="s">
        <v>501</v>
      </c>
      <c r="B105" s="121" t="s">
        <v>502</v>
      </c>
      <c r="C105" s="120">
        <v>-11098</v>
      </c>
      <c r="D105" s="120">
        <v>0</v>
      </c>
      <c r="E105" s="120">
        <v>0</v>
      </c>
    </row>
    <row r="106" spans="1:5" ht="75">
      <c r="A106" s="117" t="s">
        <v>503</v>
      </c>
      <c r="B106" s="121" t="s">
        <v>504</v>
      </c>
      <c r="C106" s="119">
        <f>C107</f>
        <v>-43333</v>
      </c>
      <c r="D106" s="120">
        <f>D107</f>
        <v>0</v>
      </c>
      <c r="E106" s="120">
        <f>E107</f>
        <v>0</v>
      </c>
    </row>
    <row r="107" spans="1:5" ht="93.75">
      <c r="A107" s="117" t="s">
        <v>505</v>
      </c>
      <c r="B107" s="121" t="s">
        <v>506</v>
      </c>
      <c r="C107" s="120">
        <v>-43333</v>
      </c>
      <c r="D107" s="120">
        <v>0</v>
      </c>
      <c r="E107" s="120">
        <v>0</v>
      </c>
    </row>
    <row r="108" spans="1:5" ht="56.25">
      <c r="A108" s="117" t="s">
        <v>507</v>
      </c>
      <c r="B108" s="121" t="s">
        <v>508</v>
      </c>
      <c r="C108" s="119">
        <f>C109</f>
        <v>-2000</v>
      </c>
      <c r="D108" s="120">
        <f>D109</f>
        <v>0</v>
      </c>
      <c r="E108" s="120">
        <f>E109</f>
        <v>0</v>
      </c>
    </row>
    <row r="109" spans="1:5" ht="93.75">
      <c r="A109" s="117" t="s">
        <v>509</v>
      </c>
      <c r="B109" s="121" t="s">
        <v>510</v>
      </c>
      <c r="C109" s="120">
        <v>-2000</v>
      </c>
      <c r="D109" s="120">
        <v>0</v>
      </c>
      <c r="E109" s="120">
        <v>0</v>
      </c>
    </row>
    <row r="110" spans="1:5" ht="56.25">
      <c r="A110" s="117" t="s">
        <v>511</v>
      </c>
      <c r="B110" s="121" t="s">
        <v>512</v>
      </c>
      <c r="C110" s="119">
        <f>C111</f>
        <v>-3333</v>
      </c>
      <c r="D110" s="120">
        <f>D111</f>
        <v>0</v>
      </c>
      <c r="E110" s="120">
        <f>E111</f>
        <v>0</v>
      </c>
    </row>
    <row r="111" spans="1:5" ht="75">
      <c r="A111" s="117" t="s">
        <v>513</v>
      </c>
      <c r="B111" s="121" t="s">
        <v>514</v>
      </c>
      <c r="C111" s="120">
        <v>-3333</v>
      </c>
      <c r="D111" s="120">
        <v>0</v>
      </c>
      <c r="E111" s="120">
        <v>0</v>
      </c>
    </row>
    <row r="112" spans="1:5" ht="75">
      <c r="A112" s="117" t="s">
        <v>515</v>
      </c>
      <c r="B112" s="121" t="s">
        <v>516</v>
      </c>
      <c r="C112" s="119">
        <f>C113</f>
        <v>0</v>
      </c>
      <c r="D112" s="120">
        <f>D113</f>
        <v>0</v>
      </c>
      <c r="E112" s="120">
        <f>E113</f>
        <v>0</v>
      </c>
    </row>
    <row r="113" spans="1:5" ht="93.75">
      <c r="A113" s="117" t="s">
        <v>517</v>
      </c>
      <c r="B113" s="121" t="s">
        <v>518</v>
      </c>
      <c r="C113" s="120">
        <v>0</v>
      </c>
      <c r="D113" s="120">
        <v>0</v>
      </c>
      <c r="E113" s="120">
        <v>0</v>
      </c>
    </row>
    <row r="114" spans="1:5" ht="75">
      <c r="A114" s="117" t="s">
        <v>519</v>
      </c>
      <c r="B114" s="121" t="s">
        <v>520</v>
      </c>
      <c r="C114" s="119">
        <f>C115</f>
        <v>2112</v>
      </c>
      <c r="D114" s="120">
        <f>D115</f>
        <v>0</v>
      </c>
      <c r="E114" s="120">
        <f>E115</f>
        <v>0</v>
      </c>
    </row>
    <row r="115" spans="1:5" ht="112.5">
      <c r="A115" s="117" t="s">
        <v>521</v>
      </c>
      <c r="B115" s="121" t="s">
        <v>522</v>
      </c>
      <c r="C115" s="120">
        <v>2112</v>
      </c>
      <c r="D115" s="120">
        <v>0</v>
      </c>
      <c r="E115" s="120">
        <v>0</v>
      </c>
    </row>
    <row r="116" spans="1:5" ht="56.25">
      <c r="A116" s="117" t="s">
        <v>523</v>
      </c>
      <c r="B116" s="121" t="s">
        <v>524</v>
      </c>
      <c r="C116" s="119">
        <f>C117</f>
        <v>954</v>
      </c>
      <c r="D116" s="120">
        <f>D117</f>
        <v>0</v>
      </c>
      <c r="E116" s="120">
        <f>E117</f>
        <v>0</v>
      </c>
    </row>
    <row r="117" spans="1:5" ht="93.75">
      <c r="A117" s="117" t="s">
        <v>525</v>
      </c>
      <c r="B117" s="121" t="s">
        <v>526</v>
      </c>
      <c r="C117" s="120">
        <v>954</v>
      </c>
      <c r="D117" s="120">
        <v>0</v>
      </c>
      <c r="E117" s="120">
        <v>0</v>
      </c>
    </row>
    <row r="118" spans="1:5" ht="93.75">
      <c r="A118" s="117" t="s">
        <v>527</v>
      </c>
      <c r="B118" s="121" t="s">
        <v>528</v>
      </c>
      <c r="C118" s="119">
        <f>C119</f>
        <v>-35000</v>
      </c>
      <c r="D118" s="120">
        <f>D119</f>
        <v>0</v>
      </c>
      <c r="E118" s="120">
        <f>E119</f>
        <v>0</v>
      </c>
    </row>
    <row r="119" spans="1:5" ht="131.25">
      <c r="A119" s="117" t="s">
        <v>529</v>
      </c>
      <c r="B119" s="121" t="s">
        <v>530</v>
      </c>
      <c r="C119" s="120">
        <v>-35000</v>
      </c>
      <c r="D119" s="120">
        <v>0</v>
      </c>
      <c r="E119" s="120">
        <v>0</v>
      </c>
    </row>
    <row r="120" spans="1:5" ht="56.25">
      <c r="A120" s="117" t="s">
        <v>531</v>
      </c>
      <c r="B120" s="121" t="s">
        <v>532</v>
      </c>
      <c r="C120" s="119">
        <f>C121</f>
        <v>-144312</v>
      </c>
      <c r="D120" s="120">
        <f>D121</f>
        <v>0</v>
      </c>
      <c r="E120" s="120">
        <f>E121</f>
        <v>0</v>
      </c>
    </row>
    <row r="121" spans="1:5" ht="75">
      <c r="A121" s="117" t="s">
        <v>533</v>
      </c>
      <c r="B121" s="121" t="s">
        <v>534</v>
      </c>
      <c r="C121" s="120">
        <v>-144312</v>
      </c>
      <c r="D121" s="120">
        <v>0</v>
      </c>
      <c r="E121" s="120">
        <v>0</v>
      </c>
    </row>
    <row r="122" spans="1:5" ht="75">
      <c r="A122" s="117" t="s">
        <v>535</v>
      </c>
      <c r="B122" s="121" t="s">
        <v>536</v>
      </c>
      <c r="C122" s="119">
        <f>C123</f>
        <v>58626</v>
      </c>
      <c r="D122" s="120">
        <f>D123</f>
        <v>0</v>
      </c>
      <c r="E122" s="120">
        <f>E123</f>
        <v>0</v>
      </c>
    </row>
    <row r="123" spans="1:5" ht="93.75">
      <c r="A123" s="117" t="s">
        <v>537</v>
      </c>
      <c r="B123" s="121" t="s">
        <v>538</v>
      </c>
      <c r="C123" s="120">
        <v>58626</v>
      </c>
      <c r="D123" s="120">
        <v>0</v>
      </c>
      <c r="E123" s="120">
        <v>0</v>
      </c>
    </row>
    <row r="124" spans="1:5" ht="112.5">
      <c r="A124" s="117" t="s">
        <v>539</v>
      </c>
      <c r="B124" s="121" t="s">
        <v>540</v>
      </c>
      <c r="C124" s="119">
        <f>C125</f>
        <v>-170000</v>
      </c>
      <c r="D124" s="120">
        <f>D125</f>
        <v>0</v>
      </c>
      <c r="E124" s="120">
        <f>E125</f>
        <v>0</v>
      </c>
    </row>
    <row r="125" spans="1:5" ht="150">
      <c r="A125" s="117" t="s">
        <v>541</v>
      </c>
      <c r="B125" s="121" t="s">
        <v>542</v>
      </c>
      <c r="C125" s="120">
        <v>-170000</v>
      </c>
      <c r="D125" s="120">
        <v>0</v>
      </c>
      <c r="E125" s="120">
        <v>0</v>
      </c>
    </row>
    <row r="126" spans="1:5" ht="75">
      <c r="A126" s="105" t="s">
        <v>543</v>
      </c>
      <c r="B126" s="121" t="s">
        <v>544</v>
      </c>
      <c r="C126" s="119">
        <v>-5000</v>
      </c>
      <c r="D126" s="120">
        <v>0</v>
      </c>
      <c r="E126" s="120">
        <v>0</v>
      </c>
    </row>
    <row r="127" spans="1:5" ht="18.75">
      <c r="A127" s="117" t="s">
        <v>545</v>
      </c>
      <c r="B127" s="118" t="s">
        <v>546</v>
      </c>
      <c r="C127" s="119">
        <f>C128+C130</f>
        <v>1060</v>
      </c>
      <c r="D127" s="120">
        <f>D128</f>
        <v>0</v>
      </c>
      <c r="E127" s="120">
        <f t="shared" ref="E127" si="8">E128</f>
        <v>0</v>
      </c>
    </row>
    <row r="128" spans="1:5" ht="75">
      <c r="A128" s="117" t="s">
        <v>547</v>
      </c>
      <c r="B128" s="118" t="s">
        <v>548</v>
      </c>
      <c r="C128" s="120">
        <f>C129</f>
        <v>1060</v>
      </c>
      <c r="D128" s="120">
        <v>0</v>
      </c>
      <c r="E128" s="120">
        <v>0</v>
      </c>
    </row>
    <row r="129" spans="1:5" ht="75">
      <c r="A129" s="117" t="s">
        <v>549</v>
      </c>
      <c r="B129" s="118" t="s">
        <v>550</v>
      </c>
      <c r="C129" s="119">
        <v>1060</v>
      </c>
      <c r="D129" s="120">
        <f>D130</f>
        <v>0</v>
      </c>
      <c r="E129" s="120">
        <f>E130</f>
        <v>0</v>
      </c>
    </row>
    <row r="130" spans="1:5" ht="75">
      <c r="A130" s="150" t="s">
        <v>551</v>
      </c>
      <c r="B130" s="151" t="s">
        <v>552</v>
      </c>
      <c r="C130" s="120">
        <v>0</v>
      </c>
      <c r="D130" s="120">
        <v>0</v>
      </c>
      <c r="E130" s="120">
        <v>0</v>
      </c>
    </row>
    <row r="131" spans="1:5" ht="112.5">
      <c r="A131" s="152" t="s">
        <v>553</v>
      </c>
      <c r="B131" s="153" t="s">
        <v>554</v>
      </c>
      <c r="C131" s="154">
        <f>C132</f>
        <v>473717</v>
      </c>
      <c r="D131" s="120">
        <v>0</v>
      </c>
      <c r="E131" s="120">
        <v>0</v>
      </c>
    </row>
    <row r="132" spans="1:5" ht="112.5">
      <c r="A132" s="152" t="s">
        <v>555</v>
      </c>
      <c r="B132" s="155" t="s">
        <v>554</v>
      </c>
      <c r="C132" s="154">
        <v>473717</v>
      </c>
      <c r="D132" s="120">
        <v>0</v>
      </c>
      <c r="E132" s="120">
        <v>0</v>
      </c>
    </row>
    <row r="133" spans="1:5" ht="37.5">
      <c r="A133" s="156" t="s">
        <v>556</v>
      </c>
      <c r="B133" s="157" t="s">
        <v>557</v>
      </c>
      <c r="C133" s="154">
        <f>C134</f>
        <v>-10331.06</v>
      </c>
      <c r="D133" s="120">
        <v>0</v>
      </c>
      <c r="E133" s="120">
        <v>0</v>
      </c>
    </row>
    <row r="134" spans="1:5" ht="37.5">
      <c r="A134" s="158" t="s">
        <v>558</v>
      </c>
      <c r="B134" s="159" t="s">
        <v>559</v>
      </c>
      <c r="C134" s="154">
        <v>-10331.06</v>
      </c>
      <c r="D134" s="120">
        <v>0</v>
      </c>
      <c r="E134" s="120">
        <v>0</v>
      </c>
    </row>
    <row r="135" spans="1:5" ht="18.75">
      <c r="A135" s="160" t="s">
        <v>560</v>
      </c>
      <c r="B135" s="161" t="s">
        <v>561</v>
      </c>
      <c r="C135" s="162">
        <f>C136</f>
        <v>36594614.089999996</v>
      </c>
      <c r="D135" s="163">
        <f t="shared" ref="D135:E135" si="9">D136</f>
        <v>0</v>
      </c>
      <c r="E135" s="163">
        <f t="shared" si="9"/>
        <v>0</v>
      </c>
    </row>
    <row r="136" spans="1:5" ht="37.5">
      <c r="A136" s="164" t="s">
        <v>562</v>
      </c>
      <c r="B136" s="72" t="s">
        <v>563</v>
      </c>
      <c r="C136" s="68">
        <f>C137+C142+C149</f>
        <v>36594614.089999996</v>
      </c>
      <c r="D136" s="68">
        <f>D142+D149</f>
        <v>0</v>
      </c>
      <c r="E136" s="68">
        <f>E142+E149</f>
        <v>0</v>
      </c>
    </row>
    <row r="137" spans="1:5" ht="37.5">
      <c r="A137" s="165" t="s">
        <v>564</v>
      </c>
      <c r="B137" s="73" t="s">
        <v>565</v>
      </c>
      <c r="C137" s="68">
        <f>C138</f>
        <v>42122200</v>
      </c>
      <c r="D137" s="166">
        <v>0</v>
      </c>
      <c r="E137" s="166">
        <v>0</v>
      </c>
    </row>
    <row r="138" spans="1:5" ht="18.75">
      <c r="A138" s="167" t="s">
        <v>566</v>
      </c>
      <c r="B138" s="74" t="s">
        <v>567</v>
      </c>
      <c r="C138" s="166">
        <f>C139</f>
        <v>42122200</v>
      </c>
      <c r="D138" s="166">
        <v>0</v>
      </c>
      <c r="E138" s="166">
        <v>0</v>
      </c>
    </row>
    <row r="139" spans="1:5" ht="37.5">
      <c r="A139" s="167" t="s">
        <v>568</v>
      </c>
      <c r="B139" s="74" t="s">
        <v>569</v>
      </c>
      <c r="C139" s="166">
        <v>42122200</v>
      </c>
      <c r="D139" s="166">
        <v>0</v>
      </c>
      <c r="E139" s="166">
        <v>0</v>
      </c>
    </row>
    <row r="140" spans="1:5" ht="18.75">
      <c r="A140" s="167" t="s">
        <v>570</v>
      </c>
      <c r="B140" s="73" t="s">
        <v>571</v>
      </c>
      <c r="C140" s="166">
        <f>C141</f>
        <v>0</v>
      </c>
      <c r="D140" s="166">
        <v>0</v>
      </c>
      <c r="E140" s="166">
        <v>0</v>
      </c>
    </row>
    <row r="141" spans="1:5" ht="18.75">
      <c r="A141" s="167" t="s">
        <v>572</v>
      </c>
      <c r="B141" s="168" t="s">
        <v>573</v>
      </c>
      <c r="C141" s="166"/>
      <c r="D141" s="166">
        <v>0</v>
      </c>
      <c r="E141" s="166">
        <v>0</v>
      </c>
    </row>
    <row r="142" spans="1:5" ht="37.5">
      <c r="A142" s="169" t="s">
        <v>574</v>
      </c>
      <c r="B142" s="67" t="s">
        <v>575</v>
      </c>
      <c r="C142" s="68">
        <f>C143+C145+C147</f>
        <v>-6207792.9199999999</v>
      </c>
      <c r="D142" s="68">
        <f t="shared" ref="D142:E142" si="10">D143</f>
        <v>0</v>
      </c>
      <c r="E142" s="68">
        <f t="shared" si="10"/>
        <v>0</v>
      </c>
    </row>
    <row r="143" spans="1:5" ht="93.75">
      <c r="A143" s="69" t="s">
        <v>591</v>
      </c>
      <c r="B143" s="170" t="s">
        <v>589</v>
      </c>
      <c r="C143" s="166">
        <f>C144</f>
        <v>-5000000</v>
      </c>
      <c r="D143" s="166">
        <v>0</v>
      </c>
      <c r="E143" s="166">
        <v>0</v>
      </c>
    </row>
    <row r="144" spans="1:5" ht="93.75">
      <c r="A144" s="69" t="s">
        <v>590</v>
      </c>
      <c r="B144" s="170" t="s">
        <v>588</v>
      </c>
      <c r="C144" s="166">
        <v>-5000000</v>
      </c>
      <c r="D144" s="166">
        <v>0</v>
      </c>
      <c r="E144" s="166">
        <v>0</v>
      </c>
    </row>
    <row r="145" spans="1:5" s="66" customFormat="1" ht="37.5">
      <c r="A145" s="70" t="s">
        <v>592</v>
      </c>
      <c r="B145" s="170" t="s">
        <v>595</v>
      </c>
      <c r="C145" s="166">
        <f>C146</f>
        <v>-27708.05</v>
      </c>
      <c r="D145" s="166">
        <v>0</v>
      </c>
      <c r="E145" s="166">
        <v>0</v>
      </c>
    </row>
    <row r="146" spans="1:5" s="66" customFormat="1" ht="37.5">
      <c r="A146" s="70" t="s">
        <v>593</v>
      </c>
      <c r="B146" s="170" t="s">
        <v>594</v>
      </c>
      <c r="C146" s="166">
        <v>-27708.05</v>
      </c>
      <c r="D146" s="166">
        <v>0</v>
      </c>
      <c r="E146" s="166">
        <v>0</v>
      </c>
    </row>
    <row r="147" spans="1:5" s="66" customFormat="1" ht="56.25">
      <c r="A147" s="70" t="s">
        <v>598</v>
      </c>
      <c r="B147" s="170" t="s">
        <v>596</v>
      </c>
      <c r="C147" s="166">
        <f>C148</f>
        <v>-1180084.8700000001</v>
      </c>
      <c r="D147" s="166">
        <v>0</v>
      </c>
      <c r="E147" s="166">
        <v>0</v>
      </c>
    </row>
    <row r="148" spans="1:5" s="66" customFormat="1" ht="56.25">
      <c r="A148" s="70" t="s">
        <v>599</v>
      </c>
      <c r="B148" s="170" t="s">
        <v>597</v>
      </c>
      <c r="C148" s="166">
        <v>-1180084.8700000001</v>
      </c>
      <c r="D148" s="166">
        <v>0</v>
      </c>
      <c r="E148" s="166">
        <v>0</v>
      </c>
    </row>
    <row r="149" spans="1:5" ht="37.5">
      <c r="A149" s="171" t="s">
        <v>576</v>
      </c>
      <c r="B149" s="172" t="s">
        <v>577</v>
      </c>
      <c r="C149" s="68">
        <f>C150</f>
        <v>680207.01</v>
      </c>
      <c r="D149" s="68">
        <f t="shared" ref="D149:E149" si="11">D150</f>
        <v>0</v>
      </c>
      <c r="E149" s="68">
        <f t="shared" si="11"/>
        <v>0</v>
      </c>
    </row>
    <row r="150" spans="1:5" ht="18.75">
      <c r="A150" s="173" t="s">
        <v>578</v>
      </c>
      <c r="B150" s="170" t="s">
        <v>579</v>
      </c>
      <c r="C150" s="166">
        <f>C151</f>
        <v>680207.01</v>
      </c>
      <c r="D150" s="166">
        <f>D151</f>
        <v>0</v>
      </c>
      <c r="E150" s="166">
        <f>E151</f>
        <v>0</v>
      </c>
    </row>
    <row r="151" spans="1:5" ht="37.5">
      <c r="A151" s="174" t="s">
        <v>580</v>
      </c>
      <c r="B151" s="170" t="s">
        <v>581</v>
      </c>
      <c r="C151" s="166">
        <v>680207.01</v>
      </c>
      <c r="D151" s="166">
        <v>0</v>
      </c>
      <c r="E151" s="166">
        <v>0</v>
      </c>
    </row>
    <row r="152" spans="1:5" ht="18.75">
      <c r="A152" s="179" t="s">
        <v>582</v>
      </c>
      <c r="B152" s="179"/>
      <c r="C152" s="175">
        <f>C12+C135</f>
        <v>34472414.089999996</v>
      </c>
      <c r="D152" s="81">
        <v>0</v>
      </c>
      <c r="E152" s="81">
        <v>0</v>
      </c>
    </row>
  </sheetData>
  <sortState ref="A266:L277">
    <sortCondition ref="A266:A277"/>
  </sortState>
  <mergeCells count="7">
    <mergeCell ref="A152:B152"/>
    <mergeCell ref="A10:E10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>
      <c r="B1" s="18" t="s">
        <v>0</v>
      </c>
      <c r="C1" s="18" t="s">
        <v>91</v>
      </c>
      <c r="D1" s="18" t="s">
        <v>92</v>
      </c>
    </row>
    <row r="2" spans="1:11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ht="13.9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ht="13.9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ht="13.9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>
      <c r="I204" s="19">
        <v>26344659870.249996</v>
      </c>
      <c r="J204" s="19">
        <v>20120909484.07</v>
      </c>
      <c r="K204" s="19">
        <v>18923646849.309998</v>
      </c>
    </row>
    <row r="206" spans="7:11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>
      <c r="A1" s="187" t="s">
        <v>313</v>
      </c>
      <c r="B1" s="187"/>
      <c r="C1" s="187"/>
      <c r="D1" s="187"/>
      <c r="E1" s="187"/>
      <c r="F1" s="187"/>
      <c r="G1" s="187"/>
      <c r="H1" s="187"/>
      <c r="I1" s="187"/>
    </row>
    <row r="2" spans="1:9" ht="61.5" customHeight="1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>
      <c r="A3" s="188" t="s">
        <v>279</v>
      </c>
      <c r="B3" s="188"/>
      <c r="C3" s="188"/>
      <c r="D3" s="188"/>
      <c r="E3" s="188"/>
      <c r="F3" s="188"/>
      <c r="G3" s="188"/>
      <c r="H3" s="188"/>
      <c r="I3" s="188"/>
    </row>
    <row r="4" spans="1:9" ht="42" hidden="1" customHeight="1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>
      <c r="A6" s="188" t="s">
        <v>280</v>
      </c>
      <c r="B6" s="188"/>
      <c r="C6" s="188"/>
      <c r="D6" s="188"/>
      <c r="E6" s="188"/>
      <c r="F6" s="188"/>
      <c r="G6" s="188"/>
      <c r="H6" s="188"/>
      <c r="I6" s="188"/>
    </row>
    <row r="7" spans="1:9" ht="38.25" hidden="1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>
      <c r="A8" s="188" t="s">
        <v>281</v>
      </c>
      <c r="B8" s="188"/>
      <c r="C8" s="188"/>
      <c r="D8" s="188"/>
      <c r="E8" s="188"/>
      <c r="F8" s="188"/>
      <c r="G8" s="188"/>
      <c r="H8" s="188"/>
      <c r="I8" s="188"/>
    </row>
    <row r="9" spans="1:9" ht="38.25" hidden="1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>
      <c r="A11" s="188" t="s">
        <v>282</v>
      </c>
      <c r="B11" s="188"/>
      <c r="C11" s="188"/>
      <c r="D11" s="188"/>
      <c r="E11" s="188"/>
      <c r="F11" s="188"/>
      <c r="G11" s="188"/>
      <c r="H11" s="188"/>
      <c r="I11" s="188"/>
    </row>
    <row r="12" spans="1:9" ht="47.25" customHeight="1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>
      <c r="A24" s="188" t="s">
        <v>283</v>
      </c>
      <c r="B24" s="188"/>
      <c r="C24" s="188"/>
      <c r="D24" s="188"/>
      <c r="E24" s="188"/>
      <c r="F24" s="188"/>
      <c r="G24" s="188"/>
      <c r="H24" s="188"/>
      <c r="I24" s="188"/>
    </row>
    <row r="25" spans="1:9" ht="43.5" hidden="1" customHeight="1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>
      <c r="A29" s="188" t="s">
        <v>284</v>
      </c>
      <c r="B29" s="188"/>
      <c r="C29" s="188"/>
      <c r="D29" s="188"/>
      <c r="E29" s="188"/>
      <c r="F29" s="188"/>
      <c r="G29" s="188"/>
      <c r="H29" s="188"/>
      <c r="I29" s="188"/>
    </row>
    <row r="30" spans="1:9" ht="47.25" hidden="1" customHeight="1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>
      <c r="A37" s="188" t="s">
        <v>285</v>
      </c>
      <c r="B37" s="188"/>
      <c r="C37" s="188"/>
      <c r="D37" s="188"/>
      <c r="E37" s="188"/>
      <c r="F37" s="188"/>
      <c r="G37" s="188"/>
      <c r="H37" s="188"/>
      <c r="I37" s="188"/>
    </row>
    <row r="38" spans="1:9" ht="43.5" hidden="1" customHeight="1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>
      <c r="A46" s="188" t="s">
        <v>286</v>
      </c>
      <c r="B46" s="188"/>
      <c r="C46" s="188"/>
      <c r="D46" s="188"/>
      <c r="E46" s="188"/>
      <c r="F46" s="188"/>
      <c r="G46" s="188"/>
      <c r="H46" s="188"/>
      <c r="I46" s="188"/>
    </row>
    <row r="47" spans="1:9" ht="38.25" hidden="1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>
      <c r="A49" s="188" t="s">
        <v>287</v>
      </c>
      <c r="B49" s="188"/>
      <c r="C49" s="188"/>
      <c r="D49" s="188"/>
      <c r="E49" s="188"/>
      <c r="F49" s="188"/>
      <c r="G49" s="188"/>
      <c r="H49" s="188"/>
      <c r="I49" s="188"/>
    </row>
    <row r="50" spans="1:9" ht="44.25" hidden="1" customHeight="1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>
      <c r="A56" s="188" t="s">
        <v>288</v>
      </c>
      <c r="B56" s="188"/>
      <c r="C56" s="188"/>
      <c r="D56" s="188"/>
      <c r="E56" s="188"/>
      <c r="F56" s="188"/>
      <c r="G56" s="188"/>
      <c r="H56" s="188"/>
      <c r="I56" s="188"/>
    </row>
    <row r="57" spans="1:9" ht="42.75" hidden="1" customHeight="1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>
      <c r="A62" s="188" t="s">
        <v>289</v>
      </c>
      <c r="B62" s="188"/>
      <c r="C62" s="188"/>
      <c r="D62" s="188"/>
      <c r="E62" s="188"/>
      <c r="F62" s="188"/>
      <c r="G62" s="188"/>
      <c r="H62" s="188"/>
      <c r="I62" s="188"/>
    </row>
    <row r="63" spans="1:9" ht="51" hidden="1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>
      <c r="A65" s="188" t="s">
        <v>290</v>
      </c>
      <c r="B65" s="188"/>
      <c r="C65" s="188"/>
      <c r="D65" s="188"/>
      <c r="E65" s="188"/>
      <c r="F65" s="188"/>
      <c r="G65" s="188"/>
      <c r="H65" s="188"/>
      <c r="I65" s="188"/>
    </row>
    <row r="66" spans="1:9" ht="40.5" hidden="1" customHeight="1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>
      <c r="A68" s="189" t="s">
        <v>314</v>
      </c>
      <c r="B68" s="189"/>
      <c r="C68" s="189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>
      <c r="A69" s="190" t="s">
        <v>315</v>
      </c>
      <c r="B69" s="190"/>
      <c r="C69" s="190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>
      <c r="B70" s="52" t="s">
        <v>304</v>
      </c>
      <c r="I70" s="50"/>
    </row>
    <row r="71" spans="1:9" ht="23.25" hidden="1" customHeight="1">
      <c r="B71" s="52" t="s">
        <v>310</v>
      </c>
    </row>
    <row r="72" spans="1:9" ht="23.25" hidden="1" customHeight="1">
      <c r="B72" s="53" t="s">
        <v>305</v>
      </c>
    </row>
    <row r="73" spans="1:9" ht="23.25" hidden="1" customHeight="1">
      <c r="B73" s="53" t="s">
        <v>306</v>
      </c>
    </row>
    <row r="74" spans="1:9" ht="23.25" hidden="1" customHeight="1">
      <c r="B74" s="52" t="s">
        <v>311</v>
      </c>
    </row>
    <row r="75" spans="1:9" ht="23.25" hidden="1" customHeight="1">
      <c r="B75" s="53" t="s">
        <v>312</v>
      </c>
    </row>
    <row r="76" spans="1:9" ht="18.75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Office</cp:lastModifiedBy>
  <cp:lastPrinted>2024-12-16T06:53:59Z</cp:lastPrinted>
  <dcterms:created xsi:type="dcterms:W3CDTF">2018-12-25T15:55:39Z</dcterms:created>
  <dcterms:modified xsi:type="dcterms:W3CDTF">2024-12-20T12:59:45Z</dcterms:modified>
</cp:coreProperties>
</file>