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definedNames>
    <definedName name="_xlnm.Print_Area" localSheetId="0">Table1!$A$1:$K$651</definedName>
  </definedNames>
  <calcPr calcId="144525"/>
</workbook>
</file>

<file path=xl/calcChain.xml><?xml version="1.0" encoding="utf-8"?>
<calcChain xmlns="http://schemas.openxmlformats.org/spreadsheetml/2006/main">
  <c r="I9" i="1" l="1"/>
  <c r="H9" i="1"/>
  <c r="I557" i="1"/>
  <c r="H557" i="1"/>
  <c r="I568" i="1"/>
  <c r="H568" i="1"/>
  <c r="H567" i="1" s="1"/>
  <c r="K569" i="1"/>
  <c r="J567" i="1"/>
  <c r="J557" i="1" s="1"/>
  <c r="J568" i="1"/>
  <c r="K566" i="1"/>
  <c r="K564" i="1"/>
  <c r="K563" i="1"/>
  <c r="J562" i="1"/>
  <c r="I562" i="1"/>
  <c r="H562" i="1"/>
  <c r="H561" i="1" s="1"/>
  <c r="J565" i="1"/>
  <c r="I565" i="1"/>
  <c r="K565" i="1" s="1"/>
  <c r="H565" i="1"/>
  <c r="I574" i="1"/>
  <c r="I573" i="1" s="1"/>
  <c r="H574" i="1"/>
  <c r="H573" i="1" s="1"/>
  <c r="J590" i="1"/>
  <c r="J589" i="1" s="1"/>
  <c r="K589" i="1" s="1"/>
  <c r="I590" i="1"/>
  <c r="I589" i="1" s="1"/>
  <c r="K592" i="1"/>
  <c r="K591" i="1"/>
  <c r="H590" i="1"/>
  <c r="H589" i="1" s="1"/>
  <c r="I637" i="1"/>
  <c r="H637" i="1"/>
  <c r="I640" i="1"/>
  <c r="H640" i="1"/>
  <c r="H639" i="1" s="1"/>
  <c r="K641" i="1"/>
  <c r="J640" i="1"/>
  <c r="J639" i="1" s="1"/>
  <c r="I635" i="1"/>
  <c r="I634" i="1" s="1"/>
  <c r="H635" i="1"/>
  <c r="I632" i="1"/>
  <c r="I631" i="1" s="1"/>
  <c r="H632" i="1"/>
  <c r="H631" i="1" s="1"/>
  <c r="K633" i="1"/>
  <c r="J632" i="1"/>
  <c r="J631" i="1" s="1"/>
  <c r="I629" i="1"/>
  <c r="I628" i="1" s="1"/>
  <c r="H629" i="1"/>
  <c r="H628" i="1" s="1"/>
  <c r="J621" i="1"/>
  <c r="I621" i="1"/>
  <c r="J618" i="1"/>
  <c r="J617" i="1" s="1"/>
  <c r="I618" i="1"/>
  <c r="H618" i="1"/>
  <c r="H617" i="1" s="1"/>
  <c r="H621" i="1"/>
  <c r="K623" i="1"/>
  <c r="K622" i="1"/>
  <c r="K620" i="1"/>
  <c r="K619" i="1"/>
  <c r="I615" i="1"/>
  <c r="I614" i="1" s="1"/>
  <c r="H615" i="1"/>
  <c r="H614" i="1" s="1"/>
  <c r="J614" i="1"/>
  <c r="J615" i="1"/>
  <c r="K616" i="1"/>
  <c r="J608" i="1"/>
  <c r="I608" i="1"/>
  <c r="I607" i="1" s="1"/>
  <c r="K609" i="1"/>
  <c r="H608" i="1"/>
  <c r="H607" i="1" s="1"/>
  <c r="I604" i="1"/>
  <c r="I603" i="1" s="1"/>
  <c r="H604" i="1"/>
  <c r="H603" i="1" s="1"/>
  <c r="I598" i="1"/>
  <c r="H598" i="1"/>
  <c r="H597" i="1" s="1"/>
  <c r="I597" i="1"/>
  <c r="J597" i="1"/>
  <c r="J598" i="1"/>
  <c r="K598" i="1" s="1"/>
  <c r="K599" i="1"/>
  <c r="I583" i="1"/>
  <c r="H583" i="1"/>
  <c r="I586" i="1"/>
  <c r="I585" i="1" s="1"/>
  <c r="H586" i="1"/>
  <c r="H585" i="1" s="1"/>
  <c r="I581" i="1"/>
  <c r="I580" i="1" s="1"/>
  <c r="H581" i="1"/>
  <c r="H580" i="1" s="1"/>
  <c r="I549" i="1"/>
  <c r="I548" i="1" s="1"/>
  <c r="H549" i="1"/>
  <c r="H548" i="1" s="1"/>
  <c r="J536" i="1"/>
  <c r="I536" i="1"/>
  <c r="H536" i="1"/>
  <c r="I521" i="1"/>
  <c r="H521" i="1"/>
  <c r="I514" i="1"/>
  <c r="H514" i="1"/>
  <c r="I509" i="1"/>
  <c r="I508" i="1" s="1"/>
  <c r="H509" i="1"/>
  <c r="H508" i="1" s="1"/>
  <c r="I501" i="1"/>
  <c r="I500" i="1" s="1"/>
  <c r="H501" i="1"/>
  <c r="H500" i="1" s="1"/>
  <c r="I493" i="1"/>
  <c r="I492" i="1" s="1"/>
  <c r="H493" i="1"/>
  <c r="H492" i="1" s="1"/>
  <c r="I482" i="1"/>
  <c r="I481" i="1" s="1"/>
  <c r="H482" i="1"/>
  <c r="H481" i="1" s="1"/>
  <c r="K568" i="1" l="1"/>
  <c r="I567" i="1"/>
  <c r="K567" i="1" s="1"/>
  <c r="I561" i="1"/>
  <c r="K608" i="1"/>
  <c r="K621" i="1"/>
  <c r="K632" i="1"/>
  <c r="K640" i="1"/>
  <c r="J561" i="1"/>
  <c r="I579" i="1"/>
  <c r="I617" i="1"/>
  <c r="H627" i="1"/>
  <c r="H634" i="1"/>
  <c r="K562" i="1"/>
  <c r="K617" i="1"/>
  <c r="H579" i="1"/>
  <c r="K597" i="1"/>
  <c r="K618" i="1"/>
  <c r="K631" i="1"/>
  <c r="K590" i="1"/>
  <c r="I639" i="1"/>
  <c r="K639" i="1" s="1"/>
  <c r="K615" i="1"/>
  <c r="K614" i="1"/>
  <c r="J607" i="1"/>
  <c r="K607" i="1" s="1"/>
  <c r="I474" i="1"/>
  <c r="I473" i="1" s="1"/>
  <c r="I472" i="1" s="1"/>
  <c r="I471" i="1" s="1"/>
  <c r="H474" i="1"/>
  <c r="H473" i="1" s="1"/>
  <c r="H472" i="1" s="1"/>
  <c r="H471" i="1" s="1"/>
  <c r="I454" i="1"/>
  <c r="H454" i="1"/>
  <c r="I369" i="1"/>
  <c r="I368" i="1" s="1"/>
  <c r="H369" i="1"/>
  <c r="H368" i="1" s="1"/>
  <c r="I426" i="1"/>
  <c r="I425" i="1" s="1"/>
  <c r="I424" i="1" s="1"/>
  <c r="I423" i="1" s="1"/>
  <c r="H426" i="1"/>
  <c r="H425" i="1" s="1"/>
  <c r="H424" i="1" s="1"/>
  <c r="H423" i="1" s="1"/>
  <c r="I421" i="1"/>
  <c r="H421" i="1"/>
  <c r="H420" i="1" s="1"/>
  <c r="H419" i="1" s="1"/>
  <c r="H418" i="1" s="1"/>
  <c r="K422" i="1"/>
  <c r="J421" i="1"/>
  <c r="J420" i="1" s="1"/>
  <c r="J419" i="1" s="1"/>
  <c r="J418" i="1" s="1"/>
  <c r="I410" i="1"/>
  <c r="I409" i="1" s="1"/>
  <c r="I408" i="1" s="1"/>
  <c r="I407" i="1" s="1"/>
  <c r="H410" i="1"/>
  <c r="H409" i="1" s="1"/>
  <c r="H408" i="1" s="1"/>
  <c r="H407" i="1" s="1"/>
  <c r="I401" i="1"/>
  <c r="H401" i="1"/>
  <c r="I405" i="1"/>
  <c r="H405" i="1"/>
  <c r="I396" i="1"/>
  <c r="I395" i="1" s="1"/>
  <c r="H396" i="1"/>
  <c r="H395" i="1" s="1"/>
  <c r="I386" i="1"/>
  <c r="I385" i="1" s="1"/>
  <c r="I384" i="1" s="1"/>
  <c r="I383" i="1" s="1"/>
  <c r="H386" i="1"/>
  <c r="H385" i="1" s="1"/>
  <c r="H384" i="1" s="1"/>
  <c r="H383" i="1" s="1"/>
  <c r="I380" i="1"/>
  <c r="I379" i="1" s="1"/>
  <c r="I378" i="1" s="1"/>
  <c r="I377" i="1" s="1"/>
  <c r="H380" i="1"/>
  <c r="H379" i="1" s="1"/>
  <c r="H378" i="1" s="1"/>
  <c r="H377" i="1" s="1"/>
  <c r="I354" i="1"/>
  <c r="I353" i="1" s="1"/>
  <c r="H354" i="1"/>
  <c r="H353" i="1" s="1"/>
  <c r="J354" i="1"/>
  <c r="J353" i="1" s="1"/>
  <c r="K356" i="1"/>
  <c r="K355" i="1"/>
  <c r="I343" i="1"/>
  <c r="I342" i="1" s="1"/>
  <c r="H343" i="1"/>
  <c r="H342" i="1" s="1"/>
  <c r="H339" i="1"/>
  <c r="H338" i="1" s="1"/>
  <c r="I329" i="1"/>
  <c r="I328" i="1" s="1"/>
  <c r="H329" i="1"/>
  <c r="H328" i="1" s="1"/>
  <c r="I314" i="1"/>
  <c r="I313" i="1" s="1"/>
  <c r="H314" i="1"/>
  <c r="H313" i="1" s="1"/>
  <c r="I304" i="1"/>
  <c r="I303" i="1" s="1"/>
  <c r="H304" i="1"/>
  <c r="H303" i="1" s="1"/>
  <c r="I297" i="1"/>
  <c r="I296" i="1" s="1"/>
  <c r="H297" i="1"/>
  <c r="H296" i="1" s="1"/>
  <c r="K421" i="1" l="1"/>
  <c r="K561" i="1"/>
  <c r="K354" i="1"/>
  <c r="I627" i="1"/>
  <c r="I420" i="1"/>
  <c r="K353" i="1"/>
  <c r="I80" i="1"/>
  <c r="I79" i="1" s="1"/>
  <c r="I78" i="1" s="1"/>
  <c r="I77" i="1" s="1"/>
  <c r="H80" i="1"/>
  <c r="H79" i="1" s="1"/>
  <c r="H78" i="1" s="1"/>
  <c r="H77" i="1" s="1"/>
  <c r="K21" i="1"/>
  <c r="J20" i="1"/>
  <c r="J19" i="1" s="1"/>
  <c r="I20" i="1"/>
  <c r="I19" i="1" s="1"/>
  <c r="H20" i="1"/>
  <c r="H19" i="1" s="1"/>
  <c r="K19" i="1" l="1"/>
  <c r="K20" i="1"/>
  <c r="K420" i="1"/>
  <c r="I419" i="1"/>
  <c r="I275" i="1"/>
  <c r="I274" i="1" s="1"/>
  <c r="I273" i="1" s="1"/>
  <c r="I276" i="1"/>
  <c r="H276" i="1"/>
  <c r="H275" i="1" s="1"/>
  <c r="H274" i="1" s="1"/>
  <c r="H273" i="1" s="1"/>
  <c r="K128" i="1"/>
  <c r="K125" i="1"/>
  <c r="J127" i="1"/>
  <c r="J126" i="1" s="1"/>
  <c r="I127" i="1"/>
  <c r="I126" i="1" s="1"/>
  <c r="J124" i="1"/>
  <c r="J123" i="1" s="1"/>
  <c r="I124" i="1"/>
  <c r="I123" i="1" s="1"/>
  <c r="H124" i="1"/>
  <c r="H123" i="1" s="1"/>
  <c r="H127" i="1"/>
  <c r="H126" i="1" s="1"/>
  <c r="J139" i="1"/>
  <c r="I132" i="1"/>
  <c r="H132" i="1"/>
  <c r="I111" i="1"/>
  <c r="I110" i="1" s="1"/>
  <c r="H111" i="1"/>
  <c r="H110" i="1" s="1"/>
  <c r="H122" i="1" l="1"/>
  <c r="H121" i="1" s="1"/>
  <c r="I418" i="1"/>
  <c r="K418" i="1" s="1"/>
  <c r="K419" i="1"/>
  <c r="K126" i="1"/>
  <c r="I122" i="1"/>
  <c r="I121" i="1" s="1"/>
  <c r="K123" i="1"/>
  <c r="K127" i="1"/>
  <c r="K124" i="1"/>
  <c r="J122" i="1"/>
  <c r="I87" i="1"/>
  <c r="H87" i="1"/>
  <c r="I85" i="1"/>
  <c r="I84" i="1" s="1"/>
  <c r="I83" i="1" s="1"/>
  <c r="I82" i="1" s="1"/>
  <c r="H85" i="1"/>
  <c r="H84" i="1" s="1"/>
  <c r="H83" i="1" s="1"/>
  <c r="H82" i="1" s="1"/>
  <c r="I45" i="1"/>
  <c r="I44" i="1" s="1"/>
  <c r="I43" i="1" s="1"/>
  <c r="I42" i="1" s="1"/>
  <c r="H45" i="1"/>
  <c r="H44" i="1" s="1"/>
  <c r="H43" i="1" s="1"/>
  <c r="H42" i="1" s="1"/>
  <c r="I32" i="1"/>
  <c r="H32" i="1"/>
  <c r="H29" i="1" s="1"/>
  <c r="I35" i="1"/>
  <c r="H35" i="1"/>
  <c r="I37" i="1"/>
  <c r="I34" i="1" s="1"/>
  <c r="H37" i="1"/>
  <c r="I30" i="1"/>
  <c r="H30" i="1"/>
  <c r="I15" i="1"/>
  <c r="H15" i="1"/>
  <c r="I10" i="1"/>
  <c r="H10" i="1"/>
  <c r="H34" i="1" l="1"/>
  <c r="I29" i="1"/>
  <c r="J121" i="1"/>
  <c r="K121" i="1" s="1"/>
  <c r="K122" i="1"/>
  <c r="K638" i="1"/>
  <c r="J637" i="1"/>
  <c r="K637" i="1" s="1"/>
  <c r="K636" i="1"/>
  <c r="J635" i="1"/>
  <c r="K630" i="1"/>
  <c r="J629" i="1"/>
  <c r="J628" i="1" s="1"/>
  <c r="K626" i="1"/>
  <c r="J625" i="1"/>
  <c r="J624" i="1" s="1"/>
  <c r="J613" i="1" s="1"/>
  <c r="I625" i="1"/>
  <c r="H625" i="1"/>
  <c r="H624" i="1" s="1"/>
  <c r="H613" i="1" s="1"/>
  <c r="K612" i="1"/>
  <c r="J611" i="1"/>
  <c r="J610" i="1" s="1"/>
  <c r="J606" i="1" s="1"/>
  <c r="I611" i="1"/>
  <c r="I610" i="1" s="1"/>
  <c r="I606" i="1" s="1"/>
  <c r="H611" i="1"/>
  <c r="H610" i="1" s="1"/>
  <c r="H606" i="1" s="1"/>
  <c r="K605" i="1"/>
  <c r="J604" i="1"/>
  <c r="K602" i="1"/>
  <c r="J601" i="1"/>
  <c r="I601" i="1"/>
  <c r="I600" i="1" s="1"/>
  <c r="I596" i="1" s="1"/>
  <c r="H601" i="1"/>
  <c r="H600" i="1" s="1"/>
  <c r="H596" i="1" s="1"/>
  <c r="K595" i="1"/>
  <c r="J594" i="1"/>
  <c r="J593" i="1" s="1"/>
  <c r="J588" i="1" s="1"/>
  <c r="I594" i="1"/>
  <c r="H594" i="1"/>
  <c r="H593" i="1" s="1"/>
  <c r="H588" i="1" s="1"/>
  <c r="K587" i="1"/>
  <c r="J586" i="1"/>
  <c r="J585" i="1" s="1"/>
  <c r="K585" i="1" s="1"/>
  <c r="K584" i="1"/>
  <c r="J583" i="1"/>
  <c r="K583" i="1" s="1"/>
  <c r="K582" i="1"/>
  <c r="J581" i="1"/>
  <c r="K578" i="1"/>
  <c r="J577" i="1"/>
  <c r="J576" i="1" s="1"/>
  <c r="I577" i="1"/>
  <c r="H577" i="1"/>
  <c r="H576" i="1" s="1"/>
  <c r="K575" i="1"/>
  <c r="J574" i="1"/>
  <c r="K572" i="1"/>
  <c r="J571" i="1"/>
  <c r="I571" i="1"/>
  <c r="I570" i="1" s="1"/>
  <c r="H571" i="1"/>
  <c r="H570" i="1" s="1"/>
  <c r="K560" i="1"/>
  <c r="J559" i="1"/>
  <c r="J558" i="1" s="1"/>
  <c r="I559" i="1"/>
  <c r="I558" i="1" s="1"/>
  <c r="H559" i="1"/>
  <c r="H558" i="1" s="1"/>
  <c r="K555" i="1"/>
  <c r="J554" i="1"/>
  <c r="J553" i="1" s="1"/>
  <c r="J552" i="1" s="1"/>
  <c r="K552" i="1" s="1"/>
  <c r="K550" i="1"/>
  <c r="J549" i="1"/>
  <c r="K547" i="1"/>
  <c r="J546" i="1"/>
  <c r="I546" i="1"/>
  <c r="I545" i="1" s="1"/>
  <c r="I544" i="1" s="1"/>
  <c r="I543" i="1" s="1"/>
  <c r="H546" i="1"/>
  <c r="H545" i="1" s="1"/>
  <c r="H544" i="1" s="1"/>
  <c r="H543" i="1" s="1"/>
  <c r="K542" i="1"/>
  <c r="J541" i="1"/>
  <c r="J540" i="1" s="1"/>
  <c r="J539" i="1" s="1"/>
  <c r="J538" i="1" s="1"/>
  <c r="I541" i="1"/>
  <c r="H541" i="1"/>
  <c r="H540" i="1" s="1"/>
  <c r="H539" i="1" s="1"/>
  <c r="H538" i="1" s="1"/>
  <c r="K537" i="1"/>
  <c r="K535" i="1"/>
  <c r="J534" i="1"/>
  <c r="J533" i="1" s="1"/>
  <c r="I534" i="1"/>
  <c r="I533" i="1" s="1"/>
  <c r="H534" i="1"/>
  <c r="K532" i="1"/>
  <c r="J531" i="1"/>
  <c r="J530" i="1" s="1"/>
  <c r="I531" i="1"/>
  <c r="I530" i="1" s="1"/>
  <c r="H531" i="1"/>
  <c r="H530" i="1" s="1"/>
  <c r="K529" i="1"/>
  <c r="J528" i="1"/>
  <c r="J527" i="1" s="1"/>
  <c r="I528" i="1"/>
  <c r="H528" i="1"/>
  <c r="H527" i="1" s="1"/>
  <c r="K524" i="1"/>
  <c r="J523" i="1"/>
  <c r="I523" i="1"/>
  <c r="H523" i="1"/>
  <c r="H520" i="1" s="1"/>
  <c r="H519" i="1" s="1"/>
  <c r="H518" i="1" s="1"/>
  <c r="K522" i="1"/>
  <c r="J521" i="1"/>
  <c r="K517" i="1"/>
  <c r="J516" i="1"/>
  <c r="I516" i="1"/>
  <c r="I513" i="1" s="1"/>
  <c r="H516" i="1"/>
  <c r="H513" i="1" s="1"/>
  <c r="H512" i="1" s="1"/>
  <c r="H511" i="1" s="1"/>
  <c r="K515" i="1"/>
  <c r="J514" i="1"/>
  <c r="K510" i="1"/>
  <c r="J509" i="1"/>
  <c r="K509" i="1" s="1"/>
  <c r="K507" i="1"/>
  <c r="J506" i="1"/>
  <c r="J505" i="1" s="1"/>
  <c r="I506" i="1"/>
  <c r="I505" i="1" s="1"/>
  <c r="I504" i="1" s="1"/>
  <c r="I503" i="1" s="1"/>
  <c r="H506" i="1"/>
  <c r="H505" i="1" s="1"/>
  <c r="H504" i="1" s="1"/>
  <c r="H503" i="1" s="1"/>
  <c r="K502" i="1"/>
  <c r="J501" i="1"/>
  <c r="J500" i="1" s="1"/>
  <c r="K499" i="1"/>
  <c r="J498" i="1"/>
  <c r="J497" i="1" s="1"/>
  <c r="I498" i="1"/>
  <c r="I497" i="1" s="1"/>
  <c r="I496" i="1" s="1"/>
  <c r="I495" i="1" s="1"/>
  <c r="H498" i="1"/>
  <c r="H497" i="1" s="1"/>
  <c r="H496" i="1" s="1"/>
  <c r="H495" i="1" s="1"/>
  <c r="K494" i="1"/>
  <c r="J493" i="1"/>
  <c r="J492" i="1" s="1"/>
  <c r="K492" i="1" s="1"/>
  <c r="K491" i="1"/>
  <c r="J490" i="1"/>
  <c r="K488" i="1"/>
  <c r="J487" i="1"/>
  <c r="I487" i="1"/>
  <c r="I486" i="1" s="1"/>
  <c r="I485" i="1" s="1"/>
  <c r="I484" i="1" s="1"/>
  <c r="H487" i="1"/>
  <c r="H486" i="1" s="1"/>
  <c r="H485" i="1" s="1"/>
  <c r="H484" i="1" s="1"/>
  <c r="J486" i="1"/>
  <c r="K483" i="1"/>
  <c r="J482" i="1"/>
  <c r="J481" i="1" s="1"/>
  <c r="K480" i="1"/>
  <c r="J479" i="1"/>
  <c r="J478" i="1" s="1"/>
  <c r="I479" i="1"/>
  <c r="H479" i="1"/>
  <c r="H478" i="1" s="1"/>
  <c r="H477" i="1" s="1"/>
  <c r="H476" i="1" s="1"/>
  <c r="K475" i="1"/>
  <c r="J474" i="1"/>
  <c r="K469" i="1"/>
  <c r="J468" i="1"/>
  <c r="J467" i="1" s="1"/>
  <c r="I468" i="1"/>
  <c r="I467" i="1" s="1"/>
  <c r="I466" i="1" s="1"/>
  <c r="I465" i="1" s="1"/>
  <c r="H468" i="1"/>
  <c r="H467" i="1" s="1"/>
  <c r="H466" i="1" s="1"/>
  <c r="H465" i="1" s="1"/>
  <c r="K464" i="1"/>
  <c r="J463" i="1"/>
  <c r="J462" i="1" s="1"/>
  <c r="J461" i="1" s="1"/>
  <c r="J460" i="1" s="1"/>
  <c r="I463" i="1"/>
  <c r="H463" i="1"/>
  <c r="H462" i="1" s="1"/>
  <c r="H461" i="1" s="1"/>
  <c r="H460" i="1" s="1"/>
  <c r="K459" i="1"/>
  <c r="K458" i="1"/>
  <c r="K457" i="1"/>
  <c r="J456" i="1"/>
  <c r="K456" i="1" s="1"/>
  <c r="K455" i="1"/>
  <c r="J454" i="1"/>
  <c r="I453" i="1"/>
  <c r="I452" i="1" s="1"/>
  <c r="I451" i="1" s="1"/>
  <c r="H453" i="1"/>
  <c r="H452" i="1" s="1"/>
  <c r="H451" i="1" s="1"/>
  <c r="K450" i="1"/>
  <c r="J449" i="1"/>
  <c r="I449" i="1"/>
  <c r="I448" i="1" s="1"/>
  <c r="H449" i="1"/>
  <c r="H448" i="1" s="1"/>
  <c r="J448" i="1"/>
  <c r="K447" i="1"/>
  <c r="J446" i="1"/>
  <c r="I446" i="1"/>
  <c r="I445" i="1" s="1"/>
  <c r="H446" i="1"/>
  <c r="H445" i="1" s="1"/>
  <c r="K441" i="1"/>
  <c r="J440" i="1"/>
  <c r="I440" i="1"/>
  <c r="H440" i="1"/>
  <c r="K439" i="1"/>
  <c r="J438" i="1"/>
  <c r="I438" i="1"/>
  <c r="H438" i="1"/>
  <c r="H437" i="1" s="1"/>
  <c r="H436" i="1" s="1"/>
  <c r="H435" i="1" s="1"/>
  <c r="H434" i="1" s="1"/>
  <c r="K433" i="1"/>
  <c r="K432" i="1"/>
  <c r="J431" i="1"/>
  <c r="J430" i="1" s="1"/>
  <c r="I431" i="1"/>
  <c r="I430" i="1" s="1"/>
  <c r="I429" i="1" s="1"/>
  <c r="I428" i="1" s="1"/>
  <c r="H431" i="1"/>
  <c r="H430" i="1" s="1"/>
  <c r="H429" i="1" s="1"/>
  <c r="H428" i="1" s="1"/>
  <c r="K427" i="1"/>
  <c r="J426" i="1"/>
  <c r="J425" i="1" s="1"/>
  <c r="J424" i="1" s="1"/>
  <c r="K417" i="1"/>
  <c r="K416" i="1"/>
  <c r="J415" i="1"/>
  <c r="I415" i="1"/>
  <c r="I414" i="1" s="1"/>
  <c r="I413" i="1" s="1"/>
  <c r="I412" i="1" s="1"/>
  <c r="H415" i="1"/>
  <c r="H414" i="1" s="1"/>
  <c r="H413" i="1" s="1"/>
  <c r="H412" i="1" s="1"/>
  <c r="K411" i="1"/>
  <c r="J410" i="1"/>
  <c r="K406" i="1"/>
  <c r="J405" i="1"/>
  <c r="K405" i="1" s="1"/>
  <c r="K404" i="1"/>
  <c r="J403" i="1"/>
  <c r="I403" i="1"/>
  <c r="H403" i="1"/>
  <c r="H400" i="1" s="1"/>
  <c r="H399" i="1" s="1"/>
  <c r="H398" i="1" s="1"/>
  <c r="K402" i="1"/>
  <c r="J401" i="1"/>
  <c r="K401" i="1" s="1"/>
  <c r="I400" i="1"/>
  <c r="I399" i="1" s="1"/>
  <c r="I398" i="1" s="1"/>
  <c r="K397" i="1"/>
  <c r="J396" i="1"/>
  <c r="K396" i="1" s="1"/>
  <c r="K394" i="1"/>
  <c r="J393" i="1"/>
  <c r="I393" i="1"/>
  <c r="I392" i="1" s="1"/>
  <c r="I391" i="1" s="1"/>
  <c r="I390" i="1" s="1"/>
  <c r="H393" i="1"/>
  <c r="H392" i="1" s="1"/>
  <c r="H391" i="1" s="1"/>
  <c r="H390" i="1" s="1"/>
  <c r="K389" i="1"/>
  <c r="J388" i="1"/>
  <c r="K388" i="1" s="1"/>
  <c r="K387" i="1"/>
  <c r="J386" i="1"/>
  <c r="K386" i="1" s="1"/>
  <c r="K382" i="1"/>
  <c r="K381" i="1"/>
  <c r="J380" i="1"/>
  <c r="K380" i="1" s="1"/>
  <c r="K376" i="1"/>
  <c r="J375" i="1"/>
  <c r="J374" i="1" s="1"/>
  <c r="I375" i="1"/>
  <c r="I374" i="1" s="1"/>
  <c r="H375" i="1"/>
  <c r="H374" i="1" s="1"/>
  <c r="K373" i="1"/>
  <c r="J372" i="1"/>
  <c r="J371" i="1" s="1"/>
  <c r="K371" i="1" s="1"/>
  <c r="K370" i="1"/>
  <c r="J369" i="1"/>
  <c r="K367" i="1"/>
  <c r="J366" i="1"/>
  <c r="J365" i="1" s="1"/>
  <c r="I366" i="1"/>
  <c r="I365" i="1" s="1"/>
  <c r="H366" i="1"/>
  <c r="H365" i="1" s="1"/>
  <c r="K364" i="1"/>
  <c r="J363" i="1"/>
  <c r="J362" i="1" s="1"/>
  <c r="I363" i="1"/>
  <c r="H363" i="1"/>
  <c r="H362" i="1" s="1"/>
  <c r="K359" i="1"/>
  <c r="J358" i="1"/>
  <c r="I358" i="1"/>
  <c r="I357" i="1" s="1"/>
  <c r="H358" i="1"/>
  <c r="H357" i="1" s="1"/>
  <c r="K352" i="1"/>
  <c r="J351" i="1"/>
  <c r="I351" i="1"/>
  <c r="I350" i="1" s="1"/>
  <c r="H351" i="1"/>
  <c r="H350" i="1" s="1"/>
  <c r="J350" i="1"/>
  <c r="K349" i="1"/>
  <c r="K348" i="1"/>
  <c r="J347" i="1"/>
  <c r="J346" i="1" s="1"/>
  <c r="K346" i="1" s="1"/>
  <c r="K345" i="1"/>
  <c r="K344" i="1"/>
  <c r="J343" i="1"/>
  <c r="J342" i="1" s="1"/>
  <c r="K342" i="1" s="1"/>
  <c r="K341" i="1"/>
  <c r="K340" i="1"/>
  <c r="J339" i="1"/>
  <c r="J338" i="1" s="1"/>
  <c r="I339" i="1"/>
  <c r="I338" i="1" s="1"/>
  <c r="K337" i="1"/>
  <c r="J336" i="1"/>
  <c r="J335" i="1" s="1"/>
  <c r="I336" i="1"/>
  <c r="I335" i="1" s="1"/>
  <c r="H336" i="1"/>
  <c r="H335" i="1" s="1"/>
  <c r="K334" i="1"/>
  <c r="J333" i="1"/>
  <c r="J332" i="1" s="1"/>
  <c r="I333" i="1"/>
  <c r="I332" i="1" s="1"/>
  <c r="H333" i="1"/>
  <c r="H332" i="1" s="1"/>
  <c r="K331" i="1"/>
  <c r="K330" i="1"/>
  <c r="J329" i="1"/>
  <c r="J328" i="1" s="1"/>
  <c r="K328" i="1" s="1"/>
  <c r="K327" i="1"/>
  <c r="K326" i="1"/>
  <c r="J325" i="1"/>
  <c r="J324" i="1" s="1"/>
  <c r="I325" i="1"/>
  <c r="I324" i="1" s="1"/>
  <c r="H325" i="1"/>
  <c r="H324" i="1" s="1"/>
  <c r="K323" i="1"/>
  <c r="K322" i="1"/>
  <c r="J321" i="1"/>
  <c r="J320" i="1" s="1"/>
  <c r="I321" i="1"/>
  <c r="H321" i="1"/>
  <c r="H320" i="1" s="1"/>
  <c r="K319" i="1"/>
  <c r="K318" i="1"/>
  <c r="J317" i="1"/>
  <c r="I317" i="1"/>
  <c r="I316" i="1" s="1"/>
  <c r="H317" i="1"/>
  <c r="H316" i="1" s="1"/>
  <c r="K315" i="1"/>
  <c r="J314" i="1"/>
  <c r="K314" i="1" s="1"/>
  <c r="K312" i="1"/>
  <c r="K311" i="1"/>
  <c r="J310" i="1"/>
  <c r="J309" i="1" s="1"/>
  <c r="I310" i="1"/>
  <c r="I309" i="1" s="1"/>
  <c r="H310" i="1"/>
  <c r="H309" i="1" s="1"/>
  <c r="K306" i="1"/>
  <c r="K305" i="1"/>
  <c r="J304" i="1"/>
  <c r="J303" i="1" s="1"/>
  <c r="K303" i="1" s="1"/>
  <c r="K302" i="1"/>
  <c r="K301" i="1"/>
  <c r="J300" i="1"/>
  <c r="J299" i="1" s="1"/>
  <c r="I300" i="1"/>
  <c r="I299" i="1" s="1"/>
  <c r="H300" i="1"/>
  <c r="H299" i="1" s="1"/>
  <c r="K298" i="1"/>
  <c r="J297" i="1"/>
  <c r="K295" i="1"/>
  <c r="K294" i="1"/>
  <c r="J293" i="1"/>
  <c r="I293" i="1"/>
  <c r="I292" i="1" s="1"/>
  <c r="H293" i="1"/>
  <c r="H292" i="1" s="1"/>
  <c r="K289" i="1"/>
  <c r="K288" i="1"/>
  <c r="J287" i="1"/>
  <c r="J286" i="1" s="1"/>
  <c r="K283" i="1"/>
  <c r="J282" i="1"/>
  <c r="J281" i="1" s="1"/>
  <c r="I282" i="1"/>
  <c r="I281" i="1" s="1"/>
  <c r="I280" i="1" s="1"/>
  <c r="I279" i="1" s="1"/>
  <c r="H282" i="1"/>
  <c r="H281" i="1" s="1"/>
  <c r="H280" i="1" s="1"/>
  <c r="H279" i="1" s="1"/>
  <c r="K278" i="1"/>
  <c r="K277" i="1"/>
  <c r="J276" i="1"/>
  <c r="J275" i="1" s="1"/>
  <c r="K275" i="1" s="1"/>
  <c r="K272" i="1"/>
  <c r="J271" i="1"/>
  <c r="K271" i="1" s="1"/>
  <c r="K267" i="1"/>
  <c r="J266" i="1"/>
  <c r="I266" i="1"/>
  <c r="H266" i="1"/>
  <c r="K265" i="1"/>
  <c r="J264" i="1"/>
  <c r="J263" i="1" s="1"/>
  <c r="J262" i="1" s="1"/>
  <c r="J261" i="1" s="1"/>
  <c r="I264" i="1"/>
  <c r="H264" i="1"/>
  <c r="K260" i="1"/>
  <c r="K259" i="1"/>
  <c r="K258" i="1"/>
  <c r="K257" i="1"/>
  <c r="K256" i="1"/>
  <c r="K255" i="1"/>
  <c r="J254" i="1"/>
  <c r="K250" i="1"/>
  <c r="J249" i="1"/>
  <c r="I249" i="1"/>
  <c r="I248" i="1" s="1"/>
  <c r="I247" i="1" s="1"/>
  <c r="I246" i="1" s="1"/>
  <c r="H249" i="1"/>
  <c r="H248" i="1" s="1"/>
  <c r="H247" i="1" s="1"/>
  <c r="H246" i="1" s="1"/>
  <c r="K245" i="1"/>
  <c r="J244" i="1"/>
  <c r="J243" i="1" s="1"/>
  <c r="I244" i="1"/>
  <c r="I243" i="1" s="1"/>
  <c r="H244" i="1"/>
  <c r="H243" i="1" s="1"/>
  <c r="K242" i="1"/>
  <c r="J241" i="1"/>
  <c r="J240" i="1" s="1"/>
  <c r="I241" i="1"/>
  <c r="I240" i="1" s="1"/>
  <c r="H241" i="1"/>
  <c r="H240" i="1" s="1"/>
  <c r="K236" i="1"/>
  <c r="J235" i="1"/>
  <c r="J234" i="1" s="1"/>
  <c r="I235" i="1"/>
  <c r="I234" i="1" s="1"/>
  <c r="H235" i="1"/>
  <c r="H234" i="1" s="1"/>
  <c r="K233" i="1"/>
  <c r="J232" i="1"/>
  <c r="J231" i="1" s="1"/>
  <c r="I232" i="1"/>
  <c r="I231" i="1" s="1"/>
  <c r="H232" i="1"/>
  <c r="H231" i="1" s="1"/>
  <c r="K230" i="1"/>
  <c r="J229" i="1"/>
  <c r="I229" i="1"/>
  <c r="I228" i="1" s="1"/>
  <c r="H229" i="1"/>
  <c r="H228" i="1" s="1"/>
  <c r="K225" i="1"/>
  <c r="J224" i="1"/>
  <c r="I224" i="1"/>
  <c r="K224" i="1" s="1"/>
  <c r="H224" i="1"/>
  <c r="H223" i="1" s="1"/>
  <c r="H222" i="1" s="1"/>
  <c r="H221" i="1" s="1"/>
  <c r="J223" i="1"/>
  <c r="J222" i="1" s="1"/>
  <c r="J221" i="1" s="1"/>
  <c r="K220" i="1"/>
  <c r="J219" i="1"/>
  <c r="K219" i="1" s="1"/>
  <c r="K215" i="1"/>
  <c r="J214" i="1"/>
  <c r="I214" i="1"/>
  <c r="I213" i="1" s="1"/>
  <c r="H214" i="1"/>
  <c r="H213" i="1" s="1"/>
  <c r="K212" i="1"/>
  <c r="J211" i="1"/>
  <c r="I211" i="1"/>
  <c r="I210" i="1" s="1"/>
  <c r="H211" i="1"/>
  <c r="H210" i="1" s="1"/>
  <c r="K209" i="1"/>
  <c r="J208" i="1"/>
  <c r="I208" i="1"/>
  <c r="I207" i="1" s="1"/>
  <c r="H208" i="1"/>
  <c r="H207" i="1" s="1"/>
  <c r="K206" i="1"/>
  <c r="J205" i="1"/>
  <c r="J204" i="1" s="1"/>
  <c r="I205" i="1"/>
  <c r="I204" i="1" s="1"/>
  <c r="H205" i="1"/>
  <c r="H204" i="1" s="1"/>
  <c r="K203" i="1"/>
  <c r="J202" i="1"/>
  <c r="J201" i="1" s="1"/>
  <c r="I202" i="1"/>
  <c r="I201" i="1" s="1"/>
  <c r="H202" i="1"/>
  <c r="H201" i="1" s="1"/>
  <c r="K200" i="1"/>
  <c r="J199" i="1"/>
  <c r="J198" i="1" s="1"/>
  <c r="I199" i="1"/>
  <c r="I198" i="1" s="1"/>
  <c r="H199" i="1"/>
  <c r="H198" i="1" s="1"/>
  <c r="K197" i="1"/>
  <c r="J196" i="1"/>
  <c r="I196" i="1"/>
  <c r="I195" i="1" s="1"/>
  <c r="H196" i="1"/>
  <c r="H195" i="1" s="1"/>
  <c r="K194" i="1"/>
  <c r="J193" i="1"/>
  <c r="I193" i="1"/>
  <c r="I192" i="1" s="1"/>
  <c r="H193" i="1"/>
  <c r="H192" i="1" s="1"/>
  <c r="K189" i="1"/>
  <c r="J188" i="1"/>
  <c r="I188" i="1"/>
  <c r="I187" i="1" s="1"/>
  <c r="I186" i="1" s="1"/>
  <c r="I185" i="1" s="1"/>
  <c r="H188" i="1"/>
  <c r="H187" i="1" s="1"/>
  <c r="H186" i="1" s="1"/>
  <c r="H185" i="1" s="1"/>
  <c r="K184" i="1"/>
  <c r="J183" i="1"/>
  <c r="K183" i="1" s="1"/>
  <c r="K179" i="1"/>
  <c r="J178" i="1"/>
  <c r="K178" i="1" s="1"/>
  <c r="K176" i="1"/>
  <c r="J175" i="1"/>
  <c r="I175" i="1"/>
  <c r="I174" i="1" s="1"/>
  <c r="I173" i="1" s="1"/>
  <c r="I172" i="1" s="1"/>
  <c r="H175" i="1"/>
  <c r="H174" i="1" s="1"/>
  <c r="H173" i="1" s="1"/>
  <c r="H172" i="1" s="1"/>
  <c r="K171" i="1"/>
  <c r="J170" i="1"/>
  <c r="J169" i="1" s="1"/>
  <c r="K169" i="1" s="1"/>
  <c r="K168" i="1"/>
  <c r="K167" i="1"/>
  <c r="K166" i="1"/>
  <c r="K165" i="1"/>
  <c r="J164" i="1"/>
  <c r="K164" i="1" s="1"/>
  <c r="K163" i="1"/>
  <c r="J162" i="1"/>
  <c r="K158" i="1"/>
  <c r="J157" i="1"/>
  <c r="J156" i="1" s="1"/>
  <c r="I157" i="1"/>
  <c r="I156" i="1" s="1"/>
  <c r="H157" i="1"/>
  <c r="H156" i="1" s="1"/>
  <c r="K155" i="1"/>
  <c r="J154" i="1"/>
  <c r="I154" i="1"/>
  <c r="I153" i="1" s="1"/>
  <c r="H154" i="1"/>
  <c r="H153" i="1" s="1"/>
  <c r="K150" i="1"/>
  <c r="J149" i="1"/>
  <c r="I149" i="1"/>
  <c r="I148" i="1" s="1"/>
  <c r="H149" i="1"/>
  <c r="H148" i="1" s="1"/>
  <c r="H142" i="1" s="1"/>
  <c r="H141" i="1" s="1"/>
  <c r="K147" i="1"/>
  <c r="J146" i="1"/>
  <c r="K146" i="1" s="1"/>
  <c r="K145" i="1"/>
  <c r="J144" i="1"/>
  <c r="K144" i="1" s="1"/>
  <c r="K140" i="1"/>
  <c r="K135" i="1"/>
  <c r="J134" i="1"/>
  <c r="I134" i="1"/>
  <c r="I131" i="1" s="1"/>
  <c r="I130" i="1" s="1"/>
  <c r="I129" i="1" s="1"/>
  <c r="H134" i="1"/>
  <c r="H131" i="1" s="1"/>
  <c r="H130" i="1" s="1"/>
  <c r="H129" i="1" s="1"/>
  <c r="K133" i="1"/>
  <c r="J132" i="1"/>
  <c r="K132" i="1" s="1"/>
  <c r="K120" i="1"/>
  <c r="J119" i="1"/>
  <c r="I119" i="1"/>
  <c r="I118" i="1" s="1"/>
  <c r="I117" i="1" s="1"/>
  <c r="I116" i="1" s="1"/>
  <c r="H119" i="1"/>
  <c r="H118" i="1" s="1"/>
  <c r="H117" i="1" s="1"/>
  <c r="H116" i="1" s="1"/>
  <c r="K115" i="1"/>
  <c r="J114" i="1"/>
  <c r="J113" i="1" s="1"/>
  <c r="I114" i="1"/>
  <c r="I113" i="1" s="1"/>
  <c r="I109" i="1" s="1"/>
  <c r="I108" i="1" s="1"/>
  <c r="H114" i="1"/>
  <c r="H113" i="1" s="1"/>
  <c r="H109" i="1" s="1"/>
  <c r="H108" i="1" s="1"/>
  <c r="K112" i="1"/>
  <c r="J111" i="1"/>
  <c r="J110" i="1" s="1"/>
  <c r="K107" i="1"/>
  <c r="J106" i="1"/>
  <c r="J105" i="1" s="1"/>
  <c r="I106" i="1"/>
  <c r="I105" i="1" s="1"/>
  <c r="H106" i="1"/>
  <c r="H105" i="1" s="1"/>
  <c r="K104" i="1"/>
  <c r="J103" i="1"/>
  <c r="J102" i="1" s="1"/>
  <c r="I103" i="1"/>
  <c r="I102" i="1" s="1"/>
  <c r="H103" i="1"/>
  <c r="H102" i="1" s="1"/>
  <c r="K99" i="1"/>
  <c r="J98" i="1"/>
  <c r="K98" i="1" s="1"/>
  <c r="I96" i="1"/>
  <c r="I95" i="1" s="1"/>
  <c r="H96" i="1"/>
  <c r="H95" i="1" s="1"/>
  <c r="K93" i="1"/>
  <c r="J92" i="1"/>
  <c r="K92" i="1" s="1"/>
  <c r="K88" i="1"/>
  <c r="J87" i="1"/>
  <c r="K87" i="1" s="1"/>
  <c r="K86" i="1"/>
  <c r="J85" i="1"/>
  <c r="K85" i="1" s="1"/>
  <c r="K81" i="1"/>
  <c r="J80" i="1"/>
  <c r="K80" i="1" s="1"/>
  <c r="K76" i="1"/>
  <c r="J75" i="1"/>
  <c r="I75" i="1"/>
  <c r="I74" i="1" s="1"/>
  <c r="I73" i="1" s="1"/>
  <c r="I72" i="1" s="1"/>
  <c r="H75" i="1"/>
  <c r="H74" i="1" s="1"/>
  <c r="H73" i="1" s="1"/>
  <c r="H72" i="1" s="1"/>
  <c r="K71" i="1"/>
  <c r="J70" i="1"/>
  <c r="K70" i="1" s="1"/>
  <c r="K69" i="1"/>
  <c r="J68" i="1"/>
  <c r="I68" i="1"/>
  <c r="H68" i="1"/>
  <c r="K67" i="1"/>
  <c r="J66" i="1"/>
  <c r="I66" i="1"/>
  <c r="H66" i="1"/>
  <c r="K62" i="1"/>
  <c r="J61" i="1"/>
  <c r="J60" i="1" s="1"/>
  <c r="K60" i="1" s="1"/>
  <c r="K59" i="1"/>
  <c r="K58" i="1"/>
  <c r="J57" i="1"/>
  <c r="I57" i="1"/>
  <c r="I56" i="1" s="1"/>
  <c r="I55" i="1" s="1"/>
  <c r="I54" i="1" s="1"/>
  <c r="H57" i="1"/>
  <c r="H56" i="1" s="1"/>
  <c r="H55" i="1" s="1"/>
  <c r="H54" i="1" s="1"/>
  <c r="K53" i="1"/>
  <c r="J52" i="1"/>
  <c r="K51" i="1"/>
  <c r="J50" i="1"/>
  <c r="I50" i="1"/>
  <c r="I49" i="1" s="1"/>
  <c r="I48" i="1" s="1"/>
  <c r="I47" i="1" s="1"/>
  <c r="H50" i="1"/>
  <c r="H49" i="1"/>
  <c r="H48" i="1" s="1"/>
  <c r="H47" i="1" s="1"/>
  <c r="K46" i="1"/>
  <c r="J45" i="1"/>
  <c r="J44" i="1" s="1"/>
  <c r="K41" i="1"/>
  <c r="J40" i="1"/>
  <c r="J39" i="1" s="1"/>
  <c r="K39" i="1" s="1"/>
  <c r="K38" i="1"/>
  <c r="J37" i="1"/>
  <c r="K37" i="1" s="1"/>
  <c r="K36" i="1"/>
  <c r="J35" i="1"/>
  <c r="K35" i="1" s="1"/>
  <c r="K33" i="1"/>
  <c r="J32" i="1"/>
  <c r="K32" i="1" s="1"/>
  <c r="K31" i="1"/>
  <c r="J30" i="1"/>
  <c r="K30" i="1" s="1"/>
  <c r="K26" i="1"/>
  <c r="J25" i="1"/>
  <c r="K25" i="1" s="1"/>
  <c r="K18" i="1"/>
  <c r="J17" i="1"/>
  <c r="K17" i="1" s="1"/>
  <c r="K16" i="1"/>
  <c r="J15" i="1"/>
  <c r="K14" i="1"/>
  <c r="J13" i="1"/>
  <c r="I13" i="1"/>
  <c r="I12" i="1" s="1"/>
  <c r="H13" i="1"/>
  <c r="H12" i="1" s="1"/>
  <c r="K11" i="1"/>
  <c r="J10" i="1"/>
  <c r="K10" i="1" s="1"/>
  <c r="J182" i="1" l="1"/>
  <c r="K182" i="1" s="1"/>
  <c r="J91" i="1"/>
  <c r="J90" i="1" s="1"/>
  <c r="J89" i="1" s="1"/>
  <c r="K89" i="1" s="1"/>
  <c r="K528" i="1"/>
  <c r="K276" i="1"/>
  <c r="K369" i="1"/>
  <c r="J368" i="1"/>
  <c r="K368" i="1" s="1"/>
  <c r="K415" i="1"/>
  <c r="K438" i="1"/>
  <c r="K440" i="1"/>
  <c r="H8" i="1"/>
  <c r="H7" i="1" s="1"/>
  <c r="I8" i="1"/>
  <c r="I7" i="1" s="1"/>
  <c r="J29" i="1"/>
  <c r="K463" i="1"/>
  <c r="K625" i="1"/>
  <c r="K546" i="1"/>
  <c r="K559" i="1"/>
  <c r="K601" i="1"/>
  <c r="I527" i="1"/>
  <c r="K527" i="1" s="1"/>
  <c r="K558" i="1"/>
  <c r="K571" i="1"/>
  <c r="K467" i="1"/>
  <c r="I444" i="1"/>
  <c r="I443" i="1" s="1"/>
  <c r="J545" i="1"/>
  <c r="K545" i="1" s="1"/>
  <c r="K541" i="1"/>
  <c r="I540" i="1"/>
  <c r="K498" i="1"/>
  <c r="K497" i="1"/>
  <c r="K493" i="1"/>
  <c r="J466" i="1"/>
  <c r="J465" i="1" s="1"/>
  <c r="K465" i="1" s="1"/>
  <c r="K468" i="1"/>
  <c r="H308" i="1"/>
  <c r="H307" i="1" s="1"/>
  <c r="K358" i="1"/>
  <c r="J414" i="1"/>
  <c r="K414" i="1"/>
  <c r="K393" i="1"/>
  <c r="K372" i="1"/>
  <c r="H361" i="1"/>
  <c r="H360" i="1" s="1"/>
  <c r="K363" i="1"/>
  <c r="K244" i="1"/>
  <c r="K234" i="1"/>
  <c r="I239" i="1"/>
  <c r="I238" i="1" s="1"/>
  <c r="I223" i="1"/>
  <c r="I222" i="1" s="1"/>
  <c r="I221" i="1" s="1"/>
  <c r="K221" i="1" s="1"/>
  <c r="K240" i="1"/>
  <c r="K243" i="1"/>
  <c r="K282" i="1"/>
  <c r="K332" i="1"/>
  <c r="K333" i="1"/>
  <c r="K324" i="1"/>
  <c r="K325" i="1"/>
  <c r="K317" i="1"/>
  <c r="H263" i="1"/>
  <c r="H262" i="1" s="1"/>
  <c r="H261" i="1" s="1"/>
  <c r="K241" i="1"/>
  <c r="K208" i="1"/>
  <c r="J65" i="1"/>
  <c r="J64" i="1" s="1"/>
  <c r="J63" i="1" s="1"/>
  <c r="J143" i="1"/>
  <c r="K196" i="1"/>
  <c r="J207" i="1"/>
  <c r="K207" i="1" s="1"/>
  <c r="H239" i="1"/>
  <c r="H238" i="1" s="1"/>
  <c r="J313" i="1"/>
  <c r="K313" i="1" s="1"/>
  <c r="K339" i="1"/>
  <c r="J413" i="1"/>
  <c r="I462" i="1"/>
  <c r="K482" i="1"/>
  <c r="K554" i="1"/>
  <c r="K281" i="1"/>
  <c r="K365" i="1"/>
  <c r="J34" i="1"/>
  <c r="K34" i="1" s="1"/>
  <c r="K57" i="1"/>
  <c r="K223" i="1"/>
  <c r="K338" i="1"/>
  <c r="K531" i="1"/>
  <c r="K536" i="1"/>
  <c r="J570" i="1"/>
  <c r="K570" i="1" s="1"/>
  <c r="K594" i="1"/>
  <c r="K629" i="1"/>
  <c r="K366" i="1"/>
  <c r="J526" i="1"/>
  <c r="J525" i="1" s="1"/>
  <c r="J600" i="1"/>
  <c r="K114" i="1"/>
  <c r="K113" i="1"/>
  <c r="K222" i="1"/>
  <c r="K199" i="1"/>
  <c r="K198" i="1"/>
  <c r="K157" i="1"/>
  <c r="K156" i="1"/>
  <c r="H152" i="1"/>
  <c r="H151" i="1" s="1"/>
  <c r="K149" i="1"/>
  <c r="J131" i="1"/>
  <c r="J130" i="1" s="1"/>
  <c r="H101" i="1"/>
  <c r="H100" i="1" s="1"/>
  <c r="J49" i="1"/>
  <c r="K49" i="1" s="1"/>
  <c r="K13" i="1"/>
  <c r="K111" i="1"/>
  <c r="H65" i="1"/>
  <c r="H64" i="1" s="1"/>
  <c r="H63" i="1" s="1"/>
  <c r="I101" i="1"/>
  <c r="I100" i="1" s="1"/>
  <c r="K119" i="1"/>
  <c r="K162" i="1"/>
  <c r="J161" i="1"/>
  <c r="J195" i="1"/>
  <c r="K195" i="1" s="1"/>
  <c r="K249" i="1"/>
  <c r="K40" i="1"/>
  <c r="K61" i="1"/>
  <c r="I65" i="1"/>
  <c r="I64" i="1" s="1"/>
  <c r="I63" i="1" s="1"/>
  <c r="J79" i="1"/>
  <c r="K79" i="1" s="1"/>
  <c r="K90" i="1"/>
  <c r="J97" i="1"/>
  <c r="K97" i="1" s="1"/>
  <c r="K103" i="1"/>
  <c r="J118" i="1"/>
  <c r="J177" i="1"/>
  <c r="K177" i="1" s="1"/>
  <c r="J218" i="1"/>
  <c r="K218" i="1" s="1"/>
  <c r="J248" i="1"/>
  <c r="J270" i="1"/>
  <c r="J269" i="1" s="1"/>
  <c r="K269" i="1" s="1"/>
  <c r="J280" i="1"/>
  <c r="J316" i="1"/>
  <c r="K316" i="1" s="1"/>
  <c r="K102" i="1"/>
  <c r="K139" i="1"/>
  <c r="J138" i="1"/>
  <c r="K138" i="1" s="1"/>
  <c r="H191" i="1"/>
  <c r="H190" i="1" s="1"/>
  <c r="K229" i="1"/>
  <c r="J228" i="1"/>
  <c r="H227" i="1"/>
  <c r="H226" i="1" s="1"/>
  <c r="K254" i="1"/>
  <c r="J253" i="1"/>
  <c r="J252" i="1" s="1"/>
  <c r="J251" i="1" s="1"/>
  <c r="K251" i="1" s="1"/>
  <c r="I263" i="1"/>
  <c r="I262" i="1" s="1"/>
  <c r="I261" i="1" s="1"/>
  <c r="K261" i="1" s="1"/>
  <c r="H291" i="1"/>
  <c r="H290" i="1" s="1"/>
  <c r="K321" i="1"/>
  <c r="I320" i="1"/>
  <c r="K320" i="1" s="1"/>
  <c r="K75" i="1"/>
  <c r="J74" i="1"/>
  <c r="J73" i="1" s="1"/>
  <c r="K73" i="1" s="1"/>
  <c r="J148" i="1"/>
  <c r="J142" i="1" s="1"/>
  <c r="J141" i="1" s="1"/>
  <c r="I191" i="1"/>
  <c r="I190" i="1" s="1"/>
  <c r="K214" i="1"/>
  <c r="J213" i="1"/>
  <c r="K213" i="1" s="1"/>
  <c r="K293" i="1"/>
  <c r="J292" i="1"/>
  <c r="K292" i="1" s="1"/>
  <c r="J296" i="1"/>
  <c r="K296" i="1" s="1"/>
  <c r="K297" i="1"/>
  <c r="I152" i="1"/>
  <c r="I151" i="1" s="1"/>
  <c r="K134" i="1"/>
  <c r="K188" i="1"/>
  <c r="K304" i="1"/>
  <c r="K50" i="1"/>
  <c r="K66" i="1"/>
  <c r="K68" i="1"/>
  <c r="K154" i="1"/>
  <c r="K211" i="1"/>
  <c r="I227" i="1"/>
  <c r="I226" i="1" s="1"/>
  <c r="K235" i="1"/>
  <c r="K264" i="1"/>
  <c r="K266" i="1"/>
  <c r="I291" i="1"/>
  <c r="I290" i="1" s="1"/>
  <c r="K329" i="1"/>
  <c r="K347" i="1"/>
  <c r="K351" i="1"/>
  <c r="I362" i="1"/>
  <c r="I361" i="1" s="1"/>
  <c r="I360" i="1" s="1"/>
  <c r="J379" i="1"/>
  <c r="J378" i="1" s="1"/>
  <c r="J377" i="1" s="1"/>
  <c r="K377" i="1" s="1"/>
  <c r="J395" i="1"/>
  <c r="K395" i="1" s="1"/>
  <c r="I437" i="1"/>
  <c r="I436" i="1" s="1"/>
  <c r="I435" i="1" s="1"/>
  <c r="I434" i="1" s="1"/>
  <c r="K449" i="1"/>
  <c r="K479" i="1"/>
  <c r="K487" i="1"/>
  <c r="H556" i="1"/>
  <c r="I593" i="1"/>
  <c r="I588" i="1" s="1"/>
  <c r="K350" i="1"/>
  <c r="K448" i="1"/>
  <c r="K486" i="1"/>
  <c r="J508" i="1"/>
  <c r="K508" i="1" s="1"/>
  <c r="K577" i="1"/>
  <c r="H533" i="1"/>
  <c r="H526" i="1" s="1"/>
  <c r="H525" i="1" s="1"/>
  <c r="H470" i="1" s="1"/>
  <c r="J392" i="1"/>
  <c r="K392" i="1" s="1"/>
  <c r="H444" i="1"/>
  <c r="H443" i="1" s="1"/>
  <c r="H442" i="1" s="1"/>
  <c r="K530" i="1"/>
  <c r="K553" i="1"/>
  <c r="I624" i="1"/>
  <c r="I613" i="1" s="1"/>
  <c r="K105" i="1"/>
  <c r="J101" i="1"/>
  <c r="K74" i="1"/>
  <c r="I142" i="1"/>
  <c r="K44" i="1"/>
  <c r="J43" i="1"/>
  <c r="K45" i="1"/>
  <c r="K52" i="1"/>
  <c r="J56" i="1"/>
  <c r="J24" i="1"/>
  <c r="J153" i="1"/>
  <c r="K175" i="1"/>
  <c r="J181" i="1"/>
  <c r="K193" i="1"/>
  <c r="K205" i="1"/>
  <c r="K232" i="1"/>
  <c r="J285" i="1"/>
  <c r="K286" i="1"/>
  <c r="K309" i="1"/>
  <c r="J423" i="1"/>
  <c r="K423" i="1" s="1"/>
  <c r="K424" i="1"/>
  <c r="K505" i="1"/>
  <c r="J84" i="1"/>
  <c r="K143" i="1"/>
  <c r="J174" i="1"/>
  <c r="K202" i="1"/>
  <c r="K204" i="1"/>
  <c r="J210" i="1"/>
  <c r="K210" i="1" s="1"/>
  <c r="K231" i="1"/>
  <c r="K131" i="1"/>
  <c r="K201" i="1"/>
  <c r="K106" i="1"/>
  <c r="J109" i="1"/>
  <c r="K170" i="1"/>
  <c r="J187" i="1"/>
  <c r="J268" i="1"/>
  <c r="K268" i="1" s="1"/>
  <c r="J28" i="1"/>
  <c r="J9" i="1"/>
  <c r="J8" i="1" s="1"/>
  <c r="K15" i="1"/>
  <c r="J12" i="1"/>
  <c r="K12" i="1" s="1"/>
  <c r="K29" i="1"/>
  <c r="K91" i="1"/>
  <c r="K110" i="1"/>
  <c r="K430" i="1"/>
  <c r="J429" i="1"/>
  <c r="J192" i="1"/>
  <c r="J239" i="1"/>
  <c r="J274" i="1"/>
  <c r="K300" i="1"/>
  <c r="K336" i="1"/>
  <c r="J361" i="1"/>
  <c r="K375" i="1"/>
  <c r="K378" i="1"/>
  <c r="K403" i="1"/>
  <c r="K425" i="1"/>
  <c r="J437" i="1"/>
  <c r="J473" i="1"/>
  <c r="K474" i="1"/>
  <c r="J513" i="1"/>
  <c r="K514" i="1"/>
  <c r="J520" i="1"/>
  <c r="K521" i="1"/>
  <c r="K534" i="1"/>
  <c r="I576" i="1"/>
  <c r="J580" i="1"/>
  <c r="K581" i="1"/>
  <c r="K611" i="1"/>
  <c r="K299" i="1"/>
  <c r="K335" i="1"/>
  <c r="K374" i="1"/>
  <c r="K410" i="1"/>
  <c r="J409" i="1"/>
  <c r="K481" i="1"/>
  <c r="J477" i="1"/>
  <c r="K500" i="1"/>
  <c r="J496" i="1"/>
  <c r="K533" i="1"/>
  <c r="J548" i="1"/>
  <c r="K549" i="1"/>
  <c r="J573" i="1"/>
  <c r="K574" i="1"/>
  <c r="K610" i="1"/>
  <c r="K270" i="1"/>
  <c r="K287" i="1"/>
  <c r="K343" i="1"/>
  <c r="J357" i="1"/>
  <c r="K357" i="1" s="1"/>
  <c r="K379" i="1"/>
  <c r="K426" i="1"/>
  <c r="K446" i="1"/>
  <c r="J453" i="1"/>
  <c r="K454" i="1"/>
  <c r="K501" i="1"/>
  <c r="K604" i="1"/>
  <c r="J603" i="1"/>
  <c r="K606" i="1"/>
  <c r="K310" i="1"/>
  <c r="J385" i="1"/>
  <c r="J391" i="1"/>
  <c r="J400" i="1"/>
  <c r="K431" i="1"/>
  <c r="J445" i="1"/>
  <c r="I478" i="1"/>
  <c r="J489" i="1"/>
  <c r="K490" i="1"/>
  <c r="K506" i="1"/>
  <c r="K516" i="1"/>
  <c r="I512" i="1"/>
  <c r="I511" i="1" s="1"/>
  <c r="K523" i="1"/>
  <c r="I520" i="1"/>
  <c r="I519" i="1" s="1"/>
  <c r="I518" i="1" s="1"/>
  <c r="J551" i="1"/>
  <c r="K551" i="1" s="1"/>
  <c r="K635" i="1"/>
  <c r="J634" i="1"/>
  <c r="J627" i="1" s="1"/>
  <c r="K586" i="1"/>
  <c r="K628" i="1"/>
  <c r="H237" i="1" l="1"/>
  <c r="J217" i="1"/>
  <c r="J504" i="1"/>
  <c r="H6" i="1"/>
  <c r="J308" i="1"/>
  <c r="I6" i="1"/>
  <c r="K600" i="1"/>
  <c r="J596" i="1"/>
  <c r="I308" i="1"/>
  <c r="I307" i="1" s="1"/>
  <c r="I284" i="1" s="1"/>
  <c r="I526" i="1"/>
  <c r="I525" i="1" s="1"/>
  <c r="K525" i="1" s="1"/>
  <c r="K634" i="1"/>
  <c r="K627" i="1"/>
  <c r="H284" i="1"/>
  <c r="K540" i="1"/>
  <c r="I539" i="1"/>
  <c r="K466" i="1"/>
  <c r="K362" i="1"/>
  <c r="I237" i="1"/>
  <c r="H94" i="1"/>
  <c r="K252" i="1"/>
  <c r="K253" i="1"/>
  <c r="J78" i="1"/>
  <c r="K78" i="1" s="1"/>
  <c r="K462" i="1"/>
  <c r="I461" i="1"/>
  <c r="J291" i="1"/>
  <c r="J290" i="1" s="1"/>
  <c r="K290" i="1" s="1"/>
  <c r="J96" i="1"/>
  <c r="K96" i="1" s="1"/>
  <c r="K413" i="1"/>
  <c r="J412" i="1"/>
  <c r="K412" i="1" s="1"/>
  <c r="K262" i="1"/>
  <c r="K65" i="1"/>
  <c r="K63" i="1"/>
  <c r="K64" i="1"/>
  <c r="J48" i="1"/>
  <c r="K48" i="1" s="1"/>
  <c r="K280" i="1"/>
  <c r="J279" i="1"/>
  <c r="K279" i="1" s="1"/>
  <c r="K148" i="1"/>
  <c r="K624" i="1"/>
  <c r="K613" i="1"/>
  <c r="K228" i="1"/>
  <c r="J227" i="1"/>
  <c r="K118" i="1"/>
  <c r="J117" i="1"/>
  <c r="K161" i="1"/>
  <c r="J160" i="1"/>
  <c r="J137" i="1"/>
  <c r="J136" i="1" s="1"/>
  <c r="K136" i="1" s="1"/>
  <c r="J72" i="1"/>
  <c r="K72" i="1" s="1"/>
  <c r="K263" i="1"/>
  <c r="K248" i="1"/>
  <c r="J247" i="1"/>
  <c r="K593" i="1"/>
  <c r="K588" i="1"/>
  <c r="K437" i="1"/>
  <c r="J436" i="1"/>
  <c r="K429" i="1"/>
  <c r="J428" i="1"/>
  <c r="K428" i="1" s="1"/>
  <c r="K28" i="1"/>
  <c r="J27" i="1"/>
  <c r="K27" i="1" s="1"/>
  <c r="J180" i="1"/>
  <c r="K180" i="1" s="1"/>
  <c r="K181" i="1"/>
  <c r="J544" i="1"/>
  <c r="K548" i="1"/>
  <c r="J476" i="1"/>
  <c r="J512" i="1"/>
  <c r="K513" i="1"/>
  <c r="J360" i="1"/>
  <c r="K361" i="1"/>
  <c r="J273" i="1"/>
  <c r="K273" i="1" s="1"/>
  <c r="K274" i="1"/>
  <c r="K174" i="1"/>
  <c r="J173" i="1"/>
  <c r="J485" i="1"/>
  <c r="K489" i="1"/>
  <c r="J399" i="1"/>
  <c r="K400" i="1"/>
  <c r="K580" i="1"/>
  <c r="J579" i="1"/>
  <c r="K579" i="1" s="1"/>
  <c r="K239" i="1"/>
  <c r="J238" i="1"/>
  <c r="J23" i="1"/>
  <c r="K24" i="1"/>
  <c r="K43" i="1"/>
  <c r="J42" i="1"/>
  <c r="K42" i="1" s="1"/>
  <c r="K478" i="1"/>
  <c r="I477" i="1"/>
  <c r="I476" i="1" s="1"/>
  <c r="J390" i="1"/>
  <c r="K390" i="1" s="1"/>
  <c r="K391" i="1"/>
  <c r="K573" i="1"/>
  <c r="J495" i="1"/>
  <c r="K495" i="1" s="1"/>
  <c r="K496" i="1"/>
  <c r="K409" i="1"/>
  <c r="J408" i="1"/>
  <c r="K576" i="1"/>
  <c r="J519" i="1"/>
  <c r="K520" i="1"/>
  <c r="K473" i="1"/>
  <c r="J472" i="1"/>
  <c r="J191" i="1"/>
  <c r="K192" i="1"/>
  <c r="K9" i="1"/>
  <c r="K130" i="1"/>
  <c r="J129" i="1"/>
  <c r="K129" i="1" s="1"/>
  <c r="K217" i="1"/>
  <c r="J216" i="1"/>
  <c r="K216" i="1" s="1"/>
  <c r="K504" i="1"/>
  <c r="J503" i="1"/>
  <c r="K503" i="1" s="1"/>
  <c r="K285" i="1"/>
  <c r="K153" i="1"/>
  <c r="J152" i="1"/>
  <c r="J55" i="1"/>
  <c r="K56" i="1"/>
  <c r="K603" i="1"/>
  <c r="K596" i="1"/>
  <c r="K142" i="1"/>
  <c r="I141" i="1"/>
  <c r="I94" i="1" s="1"/>
  <c r="K445" i="1"/>
  <c r="J444" i="1"/>
  <c r="J452" i="1"/>
  <c r="K453" i="1"/>
  <c r="J108" i="1"/>
  <c r="K108" i="1" s="1"/>
  <c r="K109" i="1"/>
  <c r="K187" i="1"/>
  <c r="J186" i="1"/>
  <c r="J83" i="1"/>
  <c r="K84" i="1"/>
  <c r="K101" i="1"/>
  <c r="J100" i="1"/>
  <c r="K385" i="1"/>
  <c r="J384" i="1"/>
  <c r="K137" i="1" l="1"/>
  <c r="H5" i="1"/>
  <c r="K526" i="1"/>
  <c r="I538" i="1"/>
  <c r="K538" i="1" s="1"/>
  <c r="K539" i="1"/>
  <c r="K360" i="1"/>
  <c r="H642" i="1"/>
  <c r="K291" i="1"/>
  <c r="J47" i="1"/>
  <c r="K47" i="1" s="1"/>
  <c r="J77" i="1"/>
  <c r="K77" i="1" s="1"/>
  <c r="J95" i="1"/>
  <c r="K95" i="1" s="1"/>
  <c r="K461" i="1"/>
  <c r="I460" i="1"/>
  <c r="K247" i="1"/>
  <c r="J246" i="1"/>
  <c r="K246" i="1" s="1"/>
  <c r="I556" i="1"/>
  <c r="K160" i="1"/>
  <c r="J159" i="1"/>
  <c r="K159" i="1" s="1"/>
  <c r="J226" i="1"/>
  <c r="K226" i="1" s="1"/>
  <c r="K227" i="1"/>
  <c r="K117" i="1"/>
  <c r="J116" i="1"/>
  <c r="K116" i="1" s="1"/>
  <c r="K83" i="1"/>
  <c r="J82" i="1"/>
  <c r="K82" i="1" s="1"/>
  <c r="K55" i="1"/>
  <c r="J54" i="1"/>
  <c r="K54" i="1" s="1"/>
  <c r="J237" i="1"/>
  <c r="K237" i="1" s="1"/>
  <c r="K238" i="1"/>
  <c r="K544" i="1"/>
  <c r="J543" i="1"/>
  <c r="K543" i="1" s="1"/>
  <c r="K100" i="1"/>
  <c r="K186" i="1"/>
  <c r="J185" i="1"/>
  <c r="K185" i="1" s="1"/>
  <c r="K152" i="1"/>
  <c r="J151" i="1"/>
  <c r="K151" i="1" s="1"/>
  <c r="K191" i="1"/>
  <c r="J190" i="1"/>
  <c r="K190" i="1" s="1"/>
  <c r="J518" i="1"/>
  <c r="K518" i="1" s="1"/>
  <c r="K519" i="1"/>
  <c r="J556" i="1"/>
  <c r="K557" i="1"/>
  <c r="K23" i="1"/>
  <c r="J22" i="1"/>
  <c r="K22" i="1" s="1"/>
  <c r="J484" i="1"/>
  <c r="K484" i="1" s="1"/>
  <c r="K485" i="1"/>
  <c r="K476" i="1"/>
  <c r="K436" i="1"/>
  <c r="J435" i="1"/>
  <c r="J451" i="1"/>
  <c r="K452" i="1"/>
  <c r="J471" i="1"/>
  <c r="K472" i="1"/>
  <c r="J511" i="1"/>
  <c r="K511" i="1" s="1"/>
  <c r="K512" i="1"/>
  <c r="K477" i="1"/>
  <c r="J383" i="1"/>
  <c r="K383" i="1" s="1"/>
  <c r="K384" i="1"/>
  <c r="K444" i="1"/>
  <c r="J443" i="1"/>
  <c r="K443" i="1" s="1"/>
  <c r="K141" i="1"/>
  <c r="I5" i="1"/>
  <c r="K8" i="1"/>
  <c r="J7" i="1"/>
  <c r="J398" i="1"/>
  <c r="K398" i="1" s="1"/>
  <c r="K399" i="1"/>
  <c r="K173" i="1"/>
  <c r="J172" i="1"/>
  <c r="K172" i="1" s="1"/>
  <c r="J407" i="1"/>
  <c r="K407" i="1" s="1"/>
  <c r="K408" i="1"/>
  <c r="K308" i="1"/>
  <c r="J307" i="1"/>
  <c r="K556" i="1" l="1"/>
  <c r="J284" i="1"/>
  <c r="K284" i="1" s="1"/>
  <c r="I470" i="1"/>
  <c r="J94" i="1"/>
  <c r="K94" i="1" s="1"/>
  <c r="K460" i="1"/>
  <c r="I442" i="1"/>
  <c r="K435" i="1"/>
  <c r="J434" i="1"/>
  <c r="K434" i="1" s="1"/>
  <c r="K307" i="1"/>
  <c r="K7" i="1"/>
  <c r="J6" i="1"/>
  <c r="K471" i="1"/>
  <c r="J470" i="1"/>
  <c r="K451" i="1"/>
  <c r="J442" i="1"/>
  <c r="K470" i="1" l="1"/>
  <c r="I642" i="1"/>
  <c r="K442" i="1"/>
  <c r="K6" i="1"/>
  <c r="J5" i="1"/>
  <c r="J642" i="1" l="1"/>
  <c r="K642" i="1" s="1"/>
  <c r="K5" i="1"/>
</calcChain>
</file>

<file path=xl/sharedStrings.xml><?xml version="1.0" encoding="utf-8"?>
<sst xmlns="http://schemas.openxmlformats.org/spreadsheetml/2006/main" count="4097" uniqueCount="377">
  <si>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</si>
  <si>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</si>
  <si>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</si>
  <si>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</si>
  <si>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</si>
  <si>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</si>
  <si>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</si>
  <si>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</si>
  <si>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</si>
  <si>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</si>
  <si>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</si>
  <si>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</si>
  <si>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</si>
  <si>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</si>
  <si>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</si>
  <si>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</si>
  <si>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</si>
  <si>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</si>
  <si>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</si>
  <si>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</si>
  <si>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</si>
  <si>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</si>
  <si>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</si>
  <si>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</si>
  <si>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</si>
  <si>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</si>
  <si>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</si>
  <si>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</si>
  <si>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</si>
  <si>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</si>
  <si>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</si>
  <si>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</si>
  <si>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</si>
  <si>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</si>
  <si>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</si>
  <si>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</si>
  <si>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</si>
  <si>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</si>
  <si>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</si>
  <si>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</si>
  <si>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</si>
  <si>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</si>
  <si>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</si>
  <si>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</si>
  <si>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</si>
  <si>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</si>
  <si>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</si>
  <si>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</si>
  <si>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</si>
  <si>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</si>
  <si>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</si>
  <si>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</si>
  <si>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</si>
  <si>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</si>
  <si>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</si>
  <si>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</si>
  <si>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</si>
  <si>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</si>
  <si>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</si>
  <si>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Мероприятия по развитию физической культуры и спорта</t>
  </si>
  <si>
    <t>82300</t>
  </si>
  <si>
    <t>Государственная поддержка отрасли культуры</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</si>
  <si>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</si>
  <si>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</si>
  <si>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</si>
  <si>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</si>
  <si>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</si>
  <si>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</si>
  <si>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</si>
  <si>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</si>
  <si>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</si>
  <si>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</si>
  <si>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</si>
  <si>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</si>
  <si>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</si>
  <si>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81410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</si>
  <si>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</si>
  <si>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</si>
  <si>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</si>
  <si>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</si>
  <si>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</si>
  <si>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</si>
  <si>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</si>
  <si>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</si>
  <si>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</si>
  <si>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</si>
  <si>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</si>
  <si>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</si>
  <si>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13</t>
  </si>
  <si>
    <t>Уплата налогов, сборов и иных обязательных платежей</t>
  </si>
  <si>
    <t>17</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</si>
  <si>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</si>
  <si>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</si>
  <si>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</si>
  <si>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</si>
  <si>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17900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</si>
  <si>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</si>
  <si>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</si>
  <si>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</si>
  <si>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</si>
  <si>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в сфере коммунального хозяйства</t>
  </si>
  <si>
    <t>81740</t>
  </si>
  <si>
    <t>Капитальные вложения в объекты государственной (муниципальной) собственности</t>
  </si>
  <si>
    <t>400</t>
  </si>
  <si>
    <t>Бюджетные инвестиции</t>
  </si>
  <si>
    <t>410</t>
  </si>
  <si>
    <t>S1270</t>
  </si>
  <si>
    <t>Организация и обеспечение освещение улиц</t>
  </si>
  <si>
    <t>81690</t>
  </si>
  <si>
    <t>Мероприятия по благоустройству</t>
  </si>
  <si>
    <t>81730</t>
  </si>
  <si>
    <t>22</t>
  </si>
  <si>
    <t>Единые дежурно-диспетчерские службы</t>
  </si>
  <si>
    <t>80700</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</si>
  <si>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</si>
  <si>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</si>
  <si>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</si>
  <si>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</si>
  <si>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</si>
  <si>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</si>
  <si>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</si>
  <si>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</si>
  <si>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</si>
  <si>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</si>
  <si>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</si>
  <si>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</si>
  <si>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</si>
  <si>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</si>
  <si>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</si>
  <si>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</si>
  <si>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</si>
  <si>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</si>
  <si>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</si>
  <si>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</si>
  <si>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</si>
  <si>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</si>
  <si>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</si>
  <si>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</si>
  <si>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</si>
  <si>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</si>
  <si>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</si>
  <si>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</si>
  <si>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</si>
  <si>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</si>
  <si>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</si>
  <si>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80310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</si>
  <si>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</si>
  <si>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</si>
  <si>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</si>
  <si>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</si>
  <si>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</si>
  <si>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</si>
  <si>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</si>
  <si>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</si>
  <si>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</si>
  <si>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</si>
  <si>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</si>
  <si>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</si>
  <si>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</si>
  <si>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</si>
  <si>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</si>
  <si>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</si>
  <si>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Мероприятия по работе с семьей, детьми и молодежью</t>
  </si>
  <si>
    <t>82360</t>
  </si>
  <si>
    <t>Грантовая поддержка работников муниципальных учреждений</t>
  </si>
  <si>
    <t>82510</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</si>
  <si>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</si>
  <si>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</si>
  <si>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</si>
  <si>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</si>
  <si>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</si>
  <si>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</si>
  <si>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</si>
  <si>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</si>
  <si>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04</t>
  </si>
  <si>
    <t>05</t>
  </si>
  <si>
    <t>905</t>
  </si>
  <si>
    <t>Оценка имущества, признание прав и регулирование отношений муниципальной собственности</t>
  </si>
  <si>
    <t>Содержание, текущий и капитальный ремонт и обеспечение безопасности гидротехнических сооружений</t>
  </si>
  <si>
    <t>ИТОГО:</t>
  </si>
  <si>
    <t>Администрация Стародубского муниципального округа Брянской области</t>
  </si>
  <si>
    <t>Членские взносы некоммерческим организациям</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</si>
  <si>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</si>
  <si>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</si>
  <si>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</si>
  <si>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</si>
  <si>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Исполнение исковых требований на основании вступивших в законную силу судебных актов</t>
  </si>
  <si>
    <t>Мероприятия в сфере охраны окружающей среды</t>
  </si>
  <si>
    <t>Процент исполнения к назначениям уточненной бюджетной росписи</t>
  </si>
  <si>
    <t>Исполнение судебных актов</t>
  </si>
  <si>
    <t>Достижение показателей деятельности органов исполнительной власти Брянской области</t>
  </si>
  <si>
    <t>Заместитель главы администрации</t>
  </si>
  <si>
    <t>А. В.  Приходько</t>
  </si>
  <si>
    <t>Исп. Приходько Т. Н.</t>
  </si>
  <si>
    <t>Тел 2-23-23</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</si>
  <si>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</si>
  <si>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</si>
  <si>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</si>
  <si>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</si>
  <si>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</si>
  <si>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</si>
  <si>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</si>
  <si>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</si>
  <si>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</si>
  <si>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83360</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</si>
  <si>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</si>
  <si>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</si>
  <si>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</si>
  <si>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</si>
  <si>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</si>
  <si>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</si>
  <si>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</si>
  <si>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</si>
  <si>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19</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</si>
  <si>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</si>
  <si>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27</t>
  </si>
  <si>
    <t>83280</t>
  </si>
  <si>
    <t>30</t>
  </si>
  <si>
    <t>31</t>
  </si>
  <si>
    <t>32</t>
  </si>
  <si>
    <t>34</t>
  </si>
  <si>
    <t>35</t>
  </si>
  <si>
    <t>36</t>
  </si>
  <si>
    <t>14722</t>
  </si>
  <si>
    <t>Мероприятия по работе с семьей. детьми и молодежью</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</si>
  <si>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</si>
  <si>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</si>
  <si>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</si>
  <si>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</si>
  <si>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</si>
  <si>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28</t>
  </si>
  <si>
    <t>Эксплуатация и содержание имущества казны муниципального образования</t>
  </si>
  <si>
    <t>80920</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</si>
  <si>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</si>
  <si>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</si>
  <si>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переданных полномочий Брянской области по составлению (изменению)списков кандидатов в присяжные заседатели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</si>
  <si>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</si>
  <si>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83270</t>
  </si>
  <si>
    <t>830</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</si>
  <si>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</si>
  <si>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"Членские взносы некоммерческим организациям"</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</si>
  <si>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</si>
  <si>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</si>
  <si>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</si>
  <si>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</si>
  <si>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</si>
  <si>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</si>
  <si>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</si>
  <si>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</si>
  <si>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</si>
  <si>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</si>
  <si>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</si>
  <si>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</si>
  <si>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</si>
  <si>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17390</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</si>
  <si>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</si>
  <si>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</si>
  <si>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</si>
  <si>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"Мероприятия в сфере коммунального хозяйства"</t>
  </si>
  <si>
    <t>Основное мероприятие "Мероприятия по благоустройству"</t>
  </si>
  <si>
    <t>S5876</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</si>
  <si>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</si>
  <si>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S5879</t>
  </si>
  <si>
    <t>Основное мероприятие "Мероприятия в сфере охраны окружающей среды"</t>
  </si>
  <si>
    <t>Приобретение специализированной техники для предприятий жилищно-коммунального комплекса</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</si>
  <si>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</si>
  <si>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</si>
  <si>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</si>
  <si>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</si>
  <si>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</si>
  <si>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</si>
  <si>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</si>
  <si>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Z1</t>
  </si>
  <si>
    <t>Обеспечение комплексного развития сельских территорий</t>
  </si>
  <si>
    <t>L5760</t>
  </si>
  <si>
    <t>Программа "Развитие системы образования на территории Стародубского муниципального округа Брянской области"</t>
  </si>
  <si>
    <t>ЕВ</t>
  </si>
  <si>
    <t>51790</t>
  </si>
  <si>
    <t>Развитие материально-технической базы муниципальных образовательных организаций в сфере физической культуры и спорта</t>
  </si>
  <si>
    <t>S7670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</si>
  <si>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</si>
  <si>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</si>
  <si>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80900</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</si>
  <si>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</si>
  <si>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</si>
  <si>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</si>
  <si>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55490</t>
  </si>
  <si>
    <t>P5</t>
  </si>
  <si>
    <t>19010</t>
  </si>
  <si>
    <t xml:space="preserve">Отчет об исполнении приложения 5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 " от 15.12.2023 года № 391 (в ред. решений от 29.02.2024г. №405, от 24.04.2024 года №419, от 04.07.2024г. №442, от 20.08.2024 года №445, от 25.10.2024 г.№469, от 28.11.2024 года №482, от 20.12.2024 года № 490)
"Распределение расходов по целевым статьям (муниципальным программам и непрограммным направлениям деятельности), группам м подгруппам видов расходов на 2024 год и на плановый период 2025 и 2026 годов"
</t>
  </si>
  <si>
    <t>Утверждено на  2024 год</t>
  </si>
  <si>
    <t>Уточненная бюджетная роспись на 2024 год</t>
  </si>
  <si>
    <t>Кассовое исполнение за  2024 года</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</si>
  <si>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</si>
  <si>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</si>
  <si>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54240</t>
  </si>
  <si>
    <t>Д2430</t>
  </si>
  <si>
    <t>Развитие транспортной инфраструктуры на сельских территориях (Брянская область)</t>
  </si>
  <si>
    <t>Развитие транспортной инфраструктуры на сельских территориях</t>
  </si>
  <si>
    <t>L3720</t>
  </si>
  <si>
    <t>Проведение комплексных кадастровых работ</t>
  </si>
  <si>
    <t>L5110</t>
  </si>
  <si>
    <t>Установление и описание местоположения границ территориальных зон</t>
  </si>
  <si>
    <t>S3430</t>
  </si>
  <si>
    <t>Основное мероприятие "Мероприятия в области жилищного хозяйства"</t>
  </si>
  <si>
    <t>Мероприятия по переселению граждан из аварийного жилищного фонда</t>
  </si>
  <si>
    <t>81880</t>
  </si>
  <si>
    <t>Основное мероприятие "Подготовка объектов к зиме в рамках программы"Развитие ТЭК и ЖКХ"</t>
  </si>
  <si>
    <t>21</t>
  </si>
  <si>
    <t>Субсидии на подготовку объектов к зиме в рамках программы"Развитие ТЭК и ЖКХ"</t>
  </si>
  <si>
    <t>S3450</t>
  </si>
  <si>
    <t>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</si>
  <si>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S5871</t>
  </si>
  <si>
    <t>Реализация инициативных проектов (Благоустройство территории памятника погибшим односельчанам в годы Великой Отечественной войны в с.Запольские Халеевичи Стародубского района Брянской области)</t>
  </si>
  <si>
    <t>S5872</t>
  </si>
  <si>
    <t>Реализация инициативных проектов (Благоустройство территории памятника воинам- односельчанам, погибшим в годы Великой Отечественной войны, в д.Крюков Стародубского района Брянской области)</t>
  </si>
  <si>
    <t>S5873</t>
  </si>
  <si>
    <t>Реализация инициативных проектов (Благоустройство территории памятника воинам,погибшим в годы Великой Отечественной войны, в с.Чубковичи Стародубского района Брянской области)</t>
  </si>
  <si>
    <t>S5874</t>
  </si>
  <si>
    <t>Реализация инициативных проектов («Благоустройство общественной территории «Кольцо» в г. Стародубе Стародубского муниципального округа Брянской области»)</t>
  </si>
  <si>
    <t>Основное мероприятие "Реализация федеральной целевой программы "Увековечение памяти погибших при защите Отечества на 2019-2024 годы"</t>
  </si>
  <si>
    <t>25</t>
  </si>
  <si>
    <t>Реализация федеральной целевой программы "Увековечение памяти погибших при защите Отечества на 2019-2024 годы"</t>
  </si>
  <si>
    <t>L2990</t>
  </si>
  <si>
    <t>Основное мероприятие "Прочие мероприятия в области жилищно-коммунального хозяйства"</t>
  </si>
  <si>
    <t>Бюджетные инвестиции в объекты капитального строительства муниципальной собственности</t>
  </si>
  <si>
    <t>81680</t>
  </si>
  <si>
    <t>S3480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</si>
  <si>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в рамках регионального проекта "Спорт-норма жизни"</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</si>
  <si>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</si>
  <si>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Д1390</t>
  </si>
  <si>
    <t>Софинансирование капитальных вложений в объекты государственной (муниципальной) собственности</t>
  </si>
  <si>
    <t>Обеспечение жильем молодых семей</t>
  </si>
  <si>
    <t>Д0820</t>
  </si>
  <si>
    <t>Основное мероприятие "Мероприятия по обеспечению жильем тренеров, тренеров-преподавателей учреждений физической культуры и спорта"</t>
  </si>
  <si>
    <t>39</t>
  </si>
  <si>
    <t>Обеспечение жильем тренеров, тренеров-преподователей учреждений физической культуры и спорта Брянской области</t>
  </si>
  <si>
    <t>S7620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</si>
  <si>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</si>
  <si>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"Дошкольные образовательные организации"</t>
  </si>
  <si>
    <t>Осуществление отдельных полномочий в сфере образования (меры соц. поддержки)</t>
  </si>
  <si>
    <t>14723</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</si>
  <si>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</si>
  <si>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</si>
  <si>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L3030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</si>
  <si>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</si>
  <si>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L0500</t>
  </si>
  <si>
    <t>E4</t>
  </si>
  <si>
    <t>E1</t>
  </si>
  <si>
    <t>Отдельные мероприятия по развитию образования</t>
  </si>
  <si>
    <t>S4820</t>
  </si>
  <si>
    <t>Поддержка развития лыжного спорта в Брянской области</t>
  </si>
  <si>
    <t>S7580</t>
  </si>
  <si>
    <t>Управление муниципальными финансами Стародубского муниципального округа Брянской области</t>
  </si>
  <si>
    <t>Программа "Управление муниципальной собственностью Стародубского муниципального округа Брянской области"</t>
  </si>
  <si>
    <t>Подпрограмма " Управление муниципальной собственностью Стародубского муниципального округа Брянской области"</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</si>
  <si>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</si>
  <si>
    <t>A1</t>
  </si>
  <si>
    <t>Развитие сети учреждений культурно-досугового типа</t>
  </si>
  <si>
    <t>55130</t>
  </si>
  <si>
    <t>Резервный фонд Правительства Брянской области</t>
  </si>
  <si>
    <t>Реализация специальных мер в сфере экономики</t>
  </si>
  <si>
    <t>Резервные средства</t>
  </si>
  <si>
    <t>870</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</si>
  <si>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</si>
  <si>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Обеспечение защищенности специализированных транспортных средств, предназначенных для организованной перевозки детей</t>
  </si>
  <si>
    <t>14890</t>
  </si>
  <si>
    <t>Мероприятия по землеустройству и землепользованию</t>
  </si>
  <si>
    <t>80910</t>
  </si>
  <si>
    <t>Предоставление бесплатного питания обучающимся в муниципальных общеобразовательных организациях из многодетных семей</t>
  </si>
  <si>
    <t>S4840</t>
  </si>
  <si>
    <t>Организация и проведение праздничных мероприятий</t>
  </si>
  <si>
    <t>82530</t>
  </si>
  <si>
    <t>Поощрение муниципальных управленческих команд приграничных муниципальных образований Брянской области</t>
  </si>
  <si>
    <t>Обеспечение деятельности депутатов представительного органа муниципального образования</t>
  </si>
  <si>
    <t>Информационное обеспечение деятельности органов местного самоуправления</t>
  </si>
  <si>
    <t>Проведение мероприятий, связанных с обеспечением безопасности населения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</si>
</sst>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7" x14ac:knownFonts="1">
    <font>
      <sz val="10"/>
      <color rgb="FF000000"/>
      <name val="Times New Roman"/>
    </font>
    <font>
      <sz val="11"/>
      <color theme="1"/>
      <name val="Calibri"/>
      <family val="2"/>
      <charset val="204"/>
      <scheme val="minor"/>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sz val="14"/>
      <color rgb="FF000000"/>
      <name val="Times"/>
      <family val="1"/>
    </font>
    <font>
      <sz val="14"/>
      <name val="Times"/>
      <family val="1"/>
    </font>
    <font>
      <sz val="10"/>
      <color rgb="FF000000"/>
      <name val="Times New Roman"/>
      <family val="2"/>
    </font>
    <font>
      <sz val="14"/>
      <color theme="1"/>
      <name val="Times New Roman"/>
      <family val="1"/>
      <charset val="204"/>
    </font>
    <font>
      <sz val="14"/>
      <color rgb="FF000000"/>
      <name val="Times New Roman"/>
      <family val="1"/>
      <charset val="204"/>
    </font>
    <font>
      <sz val="10"/>
      <color rgb="FF000000"/>
      <name val="Times New Roman"/>
      <family val="1"/>
      <charset val="204"/>
    </font>
    <font>
      <b/>
      <sz val="12"/>
      <name val="Times New Roman"/>
      <family val="1"/>
      <charset val="204"/>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theme="0"/>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60">
    <xf numFmtId="0" fontId="0" fillId="0" borderId="0">
      <alignment vertical="top" wrapText="1"/>
    </xf>
    <xf numFmtId="0" fontId="7" fillId="0" borderId="0"/>
    <xf numFmtId="0" fontId="14" fillId="0" borderId="0"/>
    <xf numFmtId="0" fontId="14" fillId="0" borderId="0"/>
    <xf numFmtId="0" fontId="15" fillId="0" borderId="4">
      <alignment horizontal="left" vertical="top" wrapText="1"/>
    </xf>
    <xf numFmtId="0" fontId="16" fillId="0" borderId="0">
      <alignment wrapText="1"/>
    </xf>
    <xf numFmtId="49" fontId="16" fillId="2" borderId="1">
      <alignment horizontal="left" vertical="top" shrinkToFit="1"/>
      <protection locked="0"/>
    </xf>
    <xf numFmtId="49" fontId="16" fillId="0" borderId="1">
      <alignment horizontal="left" vertical="top" wrapText="1"/>
      <protection locked="0"/>
    </xf>
    <xf numFmtId="169" fontId="16" fillId="0" borderId="1">
      <alignment horizontal="left" vertical="top" shrinkToFit="1"/>
      <protection locked="0"/>
    </xf>
    <xf numFmtId="49" fontId="16" fillId="0" borderId="1">
      <alignment horizontal="left" vertical="top" shrinkToFit="1"/>
      <protection locked="0"/>
    </xf>
    <xf numFmtId="0" fontId="16" fillId="3" borderId="1">
      <alignment horizontal="center" vertical="center" wrapText="1"/>
    </xf>
    <xf numFmtId="0" fontId="16" fillId="0" borderId="0"/>
    <xf numFmtId="0" fontId="17" fillId="0" borderId="0"/>
    <xf numFmtId="0" fontId="16" fillId="0" borderId="0"/>
    <xf numFmtId="0" fontId="17" fillId="0" borderId="0"/>
    <xf numFmtId="0" fontId="14" fillId="0" borderId="0"/>
    <xf numFmtId="0" fontId="18" fillId="0" borderId="5"/>
    <xf numFmtId="0" fontId="15" fillId="0" borderId="5"/>
    <xf numFmtId="0" fontId="19" fillId="0" borderId="5"/>
    <xf numFmtId="0" fontId="18" fillId="0" borderId="6">
      <alignment horizontal="left" wrapText="1" indent="1"/>
    </xf>
    <xf numFmtId="0" fontId="18" fillId="0" borderId="7">
      <alignment horizontal="left" wrapText="1"/>
    </xf>
    <xf numFmtId="0" fontId="18" fillId="0" borderId="7">
      <alignment horizontal="left" wrapText="1" indent="2"/>
    </xf>
    <xf numFmtId="0" fontId="18" fillId="0" borderId="8">
      <alignment horizontal="left" wrapText="1" indent="2"/>
    </xf>
    <xf numFmtId="0" fontId="15" fillId="0" borderId="9"/>
    <xf numFmtId="0" fontId="18" fillId="0" borderId="0">
      <alignment horizontal="center" wrapText="1"/>
    </xf>
    <xf numFmtId="49" fontId="18" fillId="0" borderId="5">
      <alignment horizontal="left"/>
    </xf>
    <xf numFmtId="49" fontId="18" fillId="0" borderId="10">
      <alignment horizontal="center" wrapText="1"/>
    </xf>
    <xf numFmtId="49" fontId="18" fillId="0" borderId="10">
      <alignment horizontal="center" shrinkToFit="1"/>
    </xf>
    <xf numFmtId="0" fontId="19" fillId="0" borderId="0">
      <alignment horizontal="center"/>
    </xf>
    <xf numFmtId="49" fontId="18" fillId="0" borderId="11">
      <alignment horizontal="center"/>
    </xf>
    <xf numFmtId="49" fontId="18" fillId="0" borderId="11">
      <alignment horizontal="center" shrinkToFit="1"/>
    </xf>
    <xf numFmtId="0" fontId="18" fillId="0" borderId="12">
      <alignment horizontal="left" wrapText="1" indent="1"/>
    </xf>
    <xf numFmtId="0" fontId="18" fillId="0" borderId="13">
      <alignment horizontal="left" wrapText="1"/>
    </xf>
    <xf numFmtId="0" fontId="18" fillId="0" borderId="13">
      <alignment horizontal="left" wrapText="1" indent="2"/>
    </xf>
    <xf numFmtId="0" fontId="18" fillId="0" borderId="12">
      <alignment horizontal="left" wrapText="1" indent="2"/>
    </xf>
    <xf numFmtId="0" fontId="15" fillId="0" borderId="14"/>
    <xf numFmtId="0" fontId="15" fillId="0" borderId="15"/>
    <xf numFmtId="0" fontId="19" fillId="0" borderId="16">
      <alignment horizontal="center" vertical="center" textRotation="90" wrapText="1"/>
    </xf>
    <xf numFmtId="0" fontId="19" fillId="0" borderId="9">
      <alignment horizontal="center" vertical="center" textRotation="90" wrapText="1"/>
    </xf>
    <xf numFmtId="0" fontId="18" fillId="0" borderId="0">
      <alignment vertical="center"/>
    </xf>
    <xf numFmtId="0" fontId="19" fillId="0" borderId="5">
      <alignment horizontal="center" vertical="center" textRotation="90" wrapText="1"/>
    </xf>
    <xf numFmtId="0" fontId="19" fillId="0" borderId="9">
      <alignment horizontal="center" vertical="center" textRotation="90"/>
    </xf>
    <xf numFmtId="0" fontId="19" fillId="0" borderId="5">
      <alignment horizontal="center" vertical="center" textRotation="90"/>
    </xf>
    <xf numFmtId="0" fontId="19" fillId="0" borderId="16">
      <alignment horizontal="center" vertical="center" textRotation="90"/>
    </xf>
    <xf numFmtId="0" fontId="19" fillId="0" borderId="1">
      <alignment horizontal="center" vertical="center" textRotation="90"/>
    </xf>
    <xf numFmtId="0" fontId="20" fillId="0" borderId="5">
      <alignment wrapText="1"/>
    </xf>
    <xf numFmtId="0" fontId="20" fillId="0" borderId="9">
      <alignment wrapText="1"/>
    </xf>
    <xf numFmtId="0" fontId="18" fillId="0" borderId="1">
      <alignment horizontal="center" vertical="top" wrapText="1"/>
    </xf>
    <xf numFmtId="0" fontId="19" fillId="0" borderId="17"/>
    <xf numFmtId="49" fontId="21" fillId="0" borderId="18">
      <alignment horizontal="left" vertical="center" wrapText="1"/>
    </xf>
    <xf numFmtId="49" fontId="18" fillId="0" borderId="19">
      <alignment horizontal="left" vertical="center" wrapText="1" indent="2"/>
    </xf>
    <xf numFmtId="49" fontId="18" fillId="0" borderId="8">
      <alignment horizontal="left" vertical="center" wrapText="1" indent="3"/>
    </xf>
    <xf numFmtId="49" fontId="18" fillId="0" borderId="18">
      <alignment horizontal="left" vertical="center" wrapText="1" indent="3"/>
    </xf>
    <xf numFmtId="49" fontId="18" fillId="0" borderId="20">
      <alignment horizontal="left" vertical="center" wrapText="1" indent="3"/>
    </xf>
    <xf numFmtId="0" fontId="21" fillId="0" borderId="17">
      <alignment horizontal="left" vertical="center" wrapText="1"/>
    </xf>
    <xf numFmtId="49" fontId="18" fillId="0" borderId="9">
      <alignment horizontal="left" vertical="center" wrapText="1" indent="3"/>
    </xf>
    <xf numFmtId="49" fontId="18" fillId="0" borderId="0">
      <alignment horizontal="left" vertical="center" wrapText="1" indent="3"/>
    </xf>
    <xf numFmtId="49" fontId="18" fillId="0" borderId="5">
      <alignment horizontal="left" vertical="center" wrapText="1" indent="3"/>
    </xf>
    <xf numFmtId="49" fontId="21" fillId="0" borderId="17">
      <alignment horizontal="left" vertical="center" wrapText="1"/>
    </xf>
    <xf numFmtId="0" fontId="18" fillId="0" borderId="18">
      <alignment horizontal="left" vertical="center" wrapText="1"/>
    </xf>
    <xf numFmtId="0" fontId="18" fillId="0" borderId="20">
      <alignment horizontal="left" vertical="center" wrapText="1"/>
    </xf>
    <xf numFmtId="49" fontId="18" fillId="0" borderId="18">
      <alignment horizontal="left" vertical="center" wrapText="1"/>
    </xf>
    <xf numFmtId="49" fontId="18" fillId="0" borderId="20">
      <alignment horizontal="left" vertical="center" wrapText="1"/>
    </xf>
    <xf numFmtId="49" fontId="19" fillId="0" borderId="21">
      <alignment horizontal="center"/>
    </xf>
    <xf numFmtId="49" fontId="19" fillId="0" borderId="22">
      <alignment horizontal="center" vertical="center" wrapText="1"/>
    </xf>
    <xf numFmtId="49" fontId="18" fillId="0" borderId="23">
      <alignment horizontal="center" vertical="center" wrapText="1"/>
    </xf>
    <xf numFmtId="49" fontId="18" fillId="0" borderId="10">
      <alignment horizontal="center" vertical="center" wrapText="1"/>
    </xf>
    <xf numFmtId="49" fontId="18" fillId="0" borderId="22">
      <alignment horizontal="center" vertical="center" wrapText="1"/>
    </xf>
    <xf numFmtId="49" fontId="18" fillId="0" borderId="24">
      <alignment horizontal="center" vertical="center" wrapText="1"/>
    </xf>
    <xf numFmtId="49" fontId="18" fillId="0" borderId="25">
      <alignment horizontal="center" vertical="center" wrapText="1"/>
    </xf>
    <xf numFmtId="49" fontId="18" fillId="0" borderId="0">
      <alignment horizontal="center" vertical="center" wrapText="1"/>
    </xf>
    <xf numFmtId="49" fontId="18" fillId="0" borderId="5">
      <alignment horizontal="center" vertical="center" wrapText="1"/>
    </xf>
    <xf numFmtId="49" fontId="19" fillId="0" borderId="21">
      <alignment horizontal="center" vertical="center" wrapText="1"/>
    </xf>
    <xf numFmtId="0" fontId="19" fillId="0" borderId="21">
      <alignment horizontal="center" vertical="center"/>
    </xf>
    <xf numFmtId="0" fontId="18" fillId="0" borderId="23">
      <alignment horizontal="center" vertical="center"/>
    </xf>
    <xf numFmtId="0" fontId="18" fillId="0" borderId="10">
      <alignment horizontal="center" vertical="center"/>
    </xf>
    <xf numFmtId="0" fontId="18" fillId="0" borderId="22">
      <alignment horizontal="center" vertical="center"/>
    </xf>
    <xf numFmtId="0" fontId="19" fillId="0" borderId="22">
      <alignment horizontal="center" vertical="center"/>
    </xf>
    <xf numFmtId="0" fontId="18" fillId="0" borderId="24">
      <alignment horizontal="center" vertical="center"/>
    </xf>
    <xf numFmtId="49" fontId="19" fillId="0" borderId="21">
      <alignment horizontal="center" vertical="center"/>
    </xf>
    <xf numFmtId="49" fontId="18" fillId="0" borderId="23">
      <alignment horizontal="center" vertical="center"/>
    </xf>
    <xf numFmtId="49" fontId="18" fillId="0" borderId="10">
      <alignment horizontal="center" vertical="center"/>
    </xf>
    <xf numFmtId="49" fontId="18" fillId="0" borderId="22">
      <alignment horizontal="center" vertical="center"/>
    </xf>
    <xf numFmtId="49" fontId="18" fillId="0" borderId="24">
      <alignment horizontal="center" vertical="center"/>
    </xf>
    <xf numFmtId="49" fontId="18" fillId="0" borderId="1">
      <alignment horizontal="center" vertical="top" wrapText="1"/>
    </xf>
    <xf numFmtId="0" fontId="18" fillId="0" borderId="14">
      <alignment shrinkToFit="1"/>
    </xf>
    <xf numFmtId="4" fontId="18" fillId="0" borderId="26">
      <alignment horizontal="right" shrinkToFit="1"/>
    </xf>
    <xf numFmtId="4" fontId="18" fillId="0" borderId="25">
      <alignment horizontal="right"/>
    </xf>
    <xf numFmtId="4" fontId="18" fillId="0" borderId="0">
      <alignment horizontal="right" shrinkToFit="1"/>
    </xf>
    <xf numFmtId="4" fontId="18" fillId="0" borderId="5">
      <alignment horizontal="right"/>
    </xf>
    <xf numFmtId="49" fontId="18" fillId="0" borderId="5">
      <alignment horizontal="center" wrapText="1"/>
    </xf>
    <xf numFmtId="0" fontId="18" fillId="0" borderId="9">
      <alignment horizontal="center"/>
    </xf>
    <xf numFmtId="0" fontId="22" fillId="0" borderId="5"/>
    <xf numFmtId="0" fontId="22" fillId="0" borderId="9"/>
    <xf numFmtId="0" fontId="18" fillId="0" borderId="5">
      <alignment horizontal="center"/>
    </xf>
    <xf numFmtId="49" fontId="18" fillId="0" borderId="9">
      <alignment horizontal="center"/>
    </xf>
    <xf numFmtId="49" fontId="18" fillId="0" borderId="0">
      <alignment horizontal="left"/>
    </xf>
    <xf numFmtId="4" fontId="18" fillId="0" borderId="14">
      <alignment horizontal="right" shrinkToFit="1"/>
    </xf>
    <xf numFmtId="0" fontId="18" fillId="0" borderId="1">
      <alignment horizontal="center" vertical="top"/>
    </xf>
    <xf numFmtId="4" fontId="18" fillId="0" borderId="15">
      <alignment horizontal="right" shrinkToFit="1"/>
    </xf>
    <xf numFmtId="4" fontId="18" fillId="0" borderId="27">
      <alignment horizontal="right" shrinkToFit="1"/>
    </xf>
    <xf numFmtId="0" fontId="18" fillId="0" borderId="15">
      <alignment shrinkToFit="1"/>
    </xf>
    <xf numFmtId="0" fontId="20" fillId="0" borderId="1">
      <alignment wrapText="1"/>
    </xf>
    <xf numFmtId="0" fontId="17" fillId="0" borderId="28"/>
    <xf numFmtId="0" fontId="16" fillId="4" borderId="0"/>
    <xf numFmtId="0" fontId="15" fillId="4" borderId="0"/>
    <xf numFmtId="0" fontId="16" fillId="0" borderId="0">
      <alignment horizontal="left" vertical="top"/>
    </xf>
    <xf numFmtId="0" fontId="19" fillId="0" borderId="0"/>
    <xf numFmtId="0" fontId="16" fillId="0" borderId="0"/>
    <xf numFmtId="0" fontId="23" fillId="0" borderId="0"/>
    <xf numFmtId="0" fontId="16" fillId="0" borderId="1">
      <alignment horizontal="center" vertical="center" wrapText="1"/>
    </xf>
    <xf numFmtId="0" fontId="18" fillId="0" borderId="0">
      <alignment horizontal="left"/>
    </xf>
    <xf numFmtId="1" fontId="16" fillId="0" borderId="1"/>
    <xf numFmtId="0" fontId="18" fillId="0" borderId="0"/>
    <xf numFmtId="1" fontId="16" fillId="0" borderId="1">
      <alignment horizontal="center" vertical="top" shrinkToFit="1"/>
    </xf>
    <xf numFmtId="0" fontId="17" fillId="0" borderId="0"/>
    <xf numFmtId="0" fontId="15" fillId="0" borderId="0"/>
    <xf numFmtId="49" fontId="18" fillId="0" borderId="1">
      <alignment horizontal="center" vertical="center" wrapText="1"/>
    </xf>
    <xf numFmtId="0" fontId="18" fillId="0" borderId="29">
      <alignment horizontal="left" wrapText="1"/>
    </xf>
    <xf numFmtId="0" fontId="18" fillId="0" borderId="7">
      <alignment horizontal="left" wrapText="1" indent="1"/>
    </xf>
    <xf numFmtId="0" fontId="18" fillId="0" borderId="30">
      <alignment horizontal="left" wrapText="1" indent="2"/>
    </xf>
    <xf numFmtId="0" fontId="17" fillId="0" borderId="0"/>
    <xf numFmtId="0" fontId="24" fillId="0" borderId="0">
      <alignment horizontal="center" vertical="top"/>
    </xf>
    <xf numFmtId="0" fontId="18" fillId="0" borderId="9">
      <alignment horizontal="left"/>
    </xf>
    <xf numFmtId="49" fontId="18" fillId="0" borderId="21">
      <alignment horizontal="center" wrapText="1"/>
    </xf>
    <xf numFmtId="49" fontId="18" fillId="0" borderId="23">
      <alignment horizontal="center" wrapText="1"/>
    </xf>
    <xf numFmtId="49" fontId="18" fillId="0" borderId="22">
      <alignment horizontal="center"/>
    </xf>
    <xf numFmtId="49" fontId="16" fillId="0" borderId="1">
      <alignment horizontal="left" vertical="top" wrapText="1"/>
    </xf>
    <xf numFmtId="0" fontId="18" fillId="0" borderId="25"/>
    <xf numFmtId="49" fontId="18" fillId="0" borderId="9"/>
    <xf numFmtId="49" fontId="18" fillId="0" borderId="0"/>
    <xf numFmtId="49" fontId="18" fillId="0" borderId="31">
      <alignment horizontal="center"/>
    </xf>
    <xf numFmtId="4" fontId="16" fillId="0" borderId="1">
      <alignment horizontal="right" vertical="top" shrinkToFit="1"/>
    </xf>
    <xf numFmtId="49" fontId="18" fillId="0" borderId="14">
      <alignment horizontal="center"/>
    </xf>
    <xf numFmtId="49" fontId="18" fillId="0" borderId="1">
      <alignment horizontal="center"/>
    </xf>
    <xf numFmtId="49" fontId="18" fillId="0" borderId="26">
      <alignment horizontal="center" vertical="center" wrapText="1"/>
    </xf>
    <xf numFmtId="4" fontId="18" fillId="0" borderId="1">
      <alignment horizontal="right" shrinkToFit="1"/>
    </xf>
    <xf numFmtId="0" fontId="18" fillId="5" borderId="0"/>
    <xf numFmtId="0" fontId="25" fillId="0" borderId="0">
      <alignment horizontal="center" wrapText="1"/>
    </xf>
    <xf numFmtId="0" fontId="18" fillId="0" borderId="0">
      <alignment horizontal="center"/>
    </xf>
    <xf numFmtId="0" fontId="18" fillId="0" borderId="5">
      <alignment wrapText="1"/>
    </xf>
    <xf numFmtId="0" fontId="18" fillId="0" borderId="32">
      <alignment wrapText="1"/>
    </xf>
    <xf numFmtId="0" fontId="26" fillId="0" borderId="33"/>
    <xf numFmtId="49" fontId="27" fillId="0" borderId="34">
      <alignment horizontal="right"/>
    </xf>
    <xf numFmtId="0" fontId="18" fillId="0" borderId="34">
      <alignment horizontal="right"/>
    </xf>
    <xf numFmtId="0" fontId="26" fillId="0" borderId="5"/>
    <xf numFmtId="0" fontId="17" fillId="0" borderId="25"/>
    <xf numFmtId="0" fontId="18" fillId="0" borderId="26">
      <alignment horizontal="center"/>
    </xf>
    <xf numFmtId="49" fontId="15" fillId="0" borderId="35">
      <alignment horizontal="center"/>
    </xf>
    <xf numFmtId="169" fontId="18" fillId="0" borderId="36">
      <alignment horizontal="center"/>
    </xf>
    <xf numFmtId="0" fontId="18" fillId="0" borderId="37">
      <alignment horizontal="center"/>
    </xf>
    <xf numFmtId="49" fontId="18" fillId="0" borderId="38">
      <alignment horizontal="center"/>
    </xf>
    <xf numFmtId="49" fontId="18" fillId="0" borderId="36">
      <alignment horizontal="center"/>
    </xf>
    <xf numFmtId="0" fontId="18" fillId="0" borderId="36">
      <alignment horizontal="center"/>
    </xf>
    <xf numFmtId="4" fontId="28" fillId="3" borderId="1">
      <alignment horizontal="right" vertical="top" shrinkToFit="1"/>
    </xf>
    <xf numFmtId="49" fontId="18" fillId="0" borderId="39">
      <alignment horizontal="center"/>
    </xf>
    <xf numFmtId="0" fontId="26" fillId="0" borderId="0"/>
    <xf numFmtId="0" fontId="15" fillId="0" borderId="40"/>
    <xf numFmtId="0" fontId="15" fillId="0" borderId="28"/>
    <xf numFmtId="4" fontId="18" fillId="0" borderId="30">
      <alignment horizontal="right" shrinkToFit="1"/>
    </xf>
    <xf numFmtId="49" fontId="18" fillId="0" borderId="15">
      <alignment horizontal="center"/>
    </xf>
    <xf numFmtId="0" fontId="18" fillId="0" borderId="41">
      <alignment horizontal="left" wrapText="1"/>
    </xf>
    <xf numFmtId="0" fontId="18" fillId="0" borderId="13">
      <alignment horizontal="left" wrapText="1" indent="1"/>
    </xf>
    <xf numFmtId="0" fontId="18" fillId="0" borderId="36">
      <alignment horizontal="left" wrapText="1" indent="2"/>
    </xf>
    <xf numFmtId="0" fontId="18" fillId="5" borderId="25"/>
    <xf numFmtId="0" fontId="25" fillId="0" borderId="0">
      <alignment horizontal="left" wrapText="1"/>
    </xf>
    <xf numFmtId="49" fontId="15" fillId="0" borderId="0"/>
    <xf numFmtId="0" fontId="18" fillId="0" borderId="0">
      <alignment horizontal="right"/>
    </xf>
    <xf numFmtId="49" fontId="18" fillId="0" borderId="0">
      <alignment horizontal="right"/>
    </xf>
    <xf numFmtId="0" fontId="18" fillId="0" borderId="0">
      <alignment horizontal="left" wrapText="1"/>
    </xf>
    <xf numFmtId="0" fontId="18" fillId="0" borderId="5">
      <alignment horizontal="left"/>
    </xf>
    <xf numFmtId="0" fontId="18" fillId="0" borderId="6">
      <alignment horizontal="left" wrapText="1"/>
    </xf>
    <xf numFmtId="0" fontId="18" fillId="0" borderId="32"/>
    <xf numFmtId="0" fontId="19" fillId="0" borderId="42">
      <alignment horizontal="left" wrapText="1"/>
    </xf>
    <xf numFmtId="0" fontId="18" fillId="0" borderId="43">
      <alignment horizontal="left" wrapText="1" indent="2"/>
    </xf>
    <xf numFmtId="49" fontId="18" fillId="0" borderId="0">
      <alignment horizontal="center" wrapText="1"/>
    </xf>
    <xf numFmtId="49" fontId="18" fillId="0" borderId="22">
      <alignment horizontal="center" wrapText="1"/>
    </xf>
    <xf numFmtId="0" fontId="18" fillId="0" borderId="44"/>
    <xf numFmtId="0" fontId="18" fillId="0" borderId="45">
      <alignment horizontal="center" wrapText="1"/>
    </xf>
    <xf numFmtId="0" fontId="15" fillId="0" borderId="25"/>
    <xf numFmtId="49" fontId="18" fillId="0" borderId="0">
      <alignment horizontal="center"/>
    </xf>
    <xf numFmtId="49" fontId="18" fillId="0" borderId="31">
      <alignment horizontal="center" wrapText="1"/>
    </xf>
    <xf numFmtId="49" fontId="18" fillId="0" borderId="46">
      <alignment horizontal="center" wrapText="1"/>
    </xf>
    <xf numFmtId="49" fontId="18" fillId="0" borderId="5"/>
    <xf numFmtId="4" fontId="18" fillId="0" borderId="11">
      <alignment horizontal="right" shrinkToFit="1"/>
    </xf>
    <xf numFmtId="4" fontId="18" fillId="0" borderId="31">
      <alignment horizontal="right" shrinkToFit="1"/>
    </xf>
    <xf numFmtId="4" fontId="18" fillId="0" borderId="43">
      <alignment horizontal="right" shrinkToFit="1"/>
    </xf>
    <xf numFmtId="49" fontId="18" fillId="0" borderId="30">
      <alignment horizontal="center"/>
    </xf>
    <xf numFmtId="4" fontId="18" fillId="0" borderId="47">
      <alignment horizontal="right" shrinkToFit="1"/>
    </xf>
    <xf numFmtId="0" fontId="18" fillId="0" borderId="12">
      <alignment horizontal="left" wrapText="1"/>
    </xf>
    <xf numFmtId="0" fontId="19" fillId="0" borderId="36">
      <alignment horizontal="left" wrapText="1"/>
    </xf>
    <xf numFmtId="0" fontId="18" fillId="0" borderId="38">
      <alignment horizontal="left" wrapText="1" indent="2"/>
    </xf>
    <xf numFmtId="168" fontId="9" fillId="0" borderId="2">
      <alignment horizontal="right" vertical="center"/>
    </xf>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49" fontId="8" fillId="0" borderId="2">
      <alignment horizontal="center" vertical="center" wrapText="1"/>
    </xf>
    <xf numFmtId="0" fontId="15" fillId="0" borderId="0">
      <alignment vertical="top" wrapText="1"/>
    </xf>
    <xf numFmtId="0" fontId="2" fillId="0" borderId="0"/>
    <xf numFmtId="0" fontId="15" fillId="0" borderId="0">
      <alignment vertical="top" wrapText="1"/>
    </xf>
    <xf numFmtId="0" fontId="11" fillId="0" borderId="0"/>
    <xf numFmtId="0" fontId="15" fillId="0" borderId="0">
      <alignment vertical="top" wrapText="1"/>
    </xf>
    <xf numFmtId="0" fontId="2" fillId="0" borderId="0"/>
    <xf numFmtId="0" fontId="14" fillId="0" borderId="0"/>
    <xf numFmtId="0" fontId="8" fillId="0" borderId="3">
      <alignment horizontal="left" vertical="center" wrapText="1"/>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0" fontId="12" fillId="0" borderId="0"/>
    <xf numFmtId="0" fontId="13" fillId="0" borderId="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0" fontId="16" fillId="0" borderId="48">
      <alignment horizontal="left" vertical="top" wrapText="1"/>
    </xf>
    <xf numFmtId="0" fontId="1" fillId="0" borderId="0"/>
    <xf numFmtId="0" fontId="1" fillId="0" borderId="0"/>
    <xf numFmtId="0" fontId="32" fillId="0" borderId="0">
      <alignment vertical="top" wrapText="1"/>
    </xf>
    <xf numFmtId="0" fontId="1" fillId="0" borderId="0"/>
    <xf numFmtId="0" fontId="1" fillId="0" borderId="0"/>
    <xf numFmtId="0" fontId="35" fillId="0" borderId="0">
      <alignment vertical="top" wrapText="1"/>
    </xf>
    <xf numFmtId="0" fontId="35" fillId="0" borderId="0">
      <alignment vertical="top" wrapText="1"/>
    </xf>
  </cellStyleXfs>
  <cellXfs count="89">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30" fillId="0" borderId="49" xfId="202" applyFont="1" applyFill="1" applyBorder="1" applyAlignment="1">
      <alignment horizontal="center" vertical="center" wrapText="1"/>
    </xf>
    <xf numFmtId="0" fontId="31" fillId="0" borderId="2" xfId="0" applyFont="1" applyBorder="1" applyAlignment="1">
      <alignment horizontal="center" vertical="center" wrapText="1"/>
    </xf>
    <xf numFmtId="0" fontId="0" fillId="0" borderId="0" xfId="0" applyFont="1" applyFill="1" applyAlignment="1">
      <alignment vertical="top" wrapText="1"/>
    </xf>
    <xf numFmtId="0" fontId="5" fillId="0" borderId="1" xfId="255" applyFont="1" applyFill="1" applyBorder="1" applyAlignment="1">
      <alignment horizontal="lef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29" fillId="0" borderId="0" xfId="0" applyFont="1" applyFill="1" applyAlignment="1">
      <alignment horizontal="center" vertical="center" wrapText="1"/>
    </xf>
    <xf numFmtId="0" fontId="0" fillId="0" borderId="0" xfId="0" applyFont="1" applyFill="1" applyAlignment="1">
      <alignment horizontal="right" vertical="center" wrapText="1"/>
    </xf>
    <xf numFmtId="0" fontId="0" fillId="0" borderId="0" xfId="0" applyFont="1" applyFill="1" applyAlignment="1">
      <alignment horizontal="left" wrapText="1"/>
    </xf>
    <xf numFmtId="0" fontId="0" fillId="0" borderId="0" xfId="0" applyFont="1" applyFill="1" applyAlignment="1">
      <alignment vertical="top" wrapText="1"/>
    </xf>
    <xf numFmtId="0" fontId="5" fillId="0" borderId="1" xfId="255" applyFont="1" applyFill="1" applyBorder="1" applyAlignment="1">
      <alignment horizontal="center" vertical="center" wrapText="1"/>
    </xf>
    <xf numFmtId="0" fontId="5" fillId="0" borderId="1" xfId="255" applyFont="1" applyFill="1" applyBorder="1" applyAlignment="1">
      <alignment vertical="top" wrapText="1"/>
    </xf>
    <xf numFmtId="4" fontId="5" fillId="0" borderId="1" xfId="255" applyNumberFormat="1" applyFont="1" applyFill="1" applyBorder="1" applyAlignment="1">
      <alignment horizontal="right" vertical="center" wrapText="1"/>
    </xf>
    <xf numFmtId="49" fontId="5" fillId="0" borderId="1" xfId="0" applyNumberFormat="1" applyFont="1" applyFill="1" applyBorder="1" applyAlignment="1">
      <alignment horizontal="center" vertical="center" wrapText="1"/>
    </xf>
    <xf numFmtId="0" fontId="6" fillId="0" borderId="1" xfId="255" applyFont="1" applyFill="1" applyBorder="1" applyAlignment="1">
      <alignment horizontal="left" vertical="center" wrapText="1"/>
    </xf>
    <xf numFmtId="0" fontId="6" fillId="0" borderId="1" xfId="255" applyFont="1" applyFill="1" applyBorder="1" applyAlignment="1">
      <alignment horizontal="center" vertical="center" wrapText="1"/>
    </xf>
    <xf numFmtId="0" fontId="35" fillId="0" borderId="1" xfId="255" applyFont="1" applyFill="1" applyBorder="1" applyAlignment="1">
      <alignment vertical="top" wrapText="1"/>
    </xf>
    <xf numFmtId="0" fontId="6" fillId="0" borderId="1" xfId="255" applyFont="1" applyFill="1" applyBorder="1" applyAlignment="1">
      <alignment vertical="top" wrapText="1"/>
    </xf>
    <xf numFmtId="49" fontId="6" fillId="0" borderId="1" xfId="0" applyNumberFormat="1" applyFont="1" applyFill="1" applyBorder="1" applyAlignment="1">
      <alignment horizontal="lef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49" fontId="6" fillId="0" borderId="1" xfId="0" applyNumberFormat="1" applyFont="1" applyFill="1" applyBorder="1" applyAlignment="1">
      <alignment horizontal="center" vertical="center" wrapText="1"/>
    </xf>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top" wrapText="1"/>
    </xf>
    <xf numFmtId="4" fontId="3"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6" fillId="0" borderId="1" xfId="0" applyNumberFormat="1" applyFont="1" applyFill="1" applyBorder="1" applyAlignment="1">
      <alignment horizontal="right" vertical="center" wrapText="1"/>
    </xf>
    <xf numFmtId="0" fontId="6" fillId="0" borderId="1" xfId="0" applyFont="1" applyFill="1" applyBorder="1" applyAlignment="1">
      <alignmen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5" fillId="0" borderId="1" xfId="0" applyFont="1" applyFill="1" applyBorder="1" applyAlignment="1">
      <alignmen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4" fontId="6" fillId="0" borderId="1" xfId="0" applyNumberFormat="1" applyFont="1" applyFill="1" applyBorder="1" applyAlignment="1">
      <alignment horizontal="righ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49" fontId="6"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0" xfId="0" applyFont="1" applyFill="1" applyAlignment="1">
      <alignment vertical="top" wrapText="1"/>
    </xf>
    <xf numFmtId="0" fontId="5" fillId="0" borderId="1" xfId="259"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6" fillId="0" borderId="1" xfId="0" applyNumberFormat="1" applyFont="1" applyFill="1" applyBorder="1" applyAlignment="1">
      <alignment horizontal="right" vertical="center" wrapText="1"/>
    </xf>
    <xf numFmtId="0" fontId="6" fillId="0" borderId="1" xfId="0" applyFont="1" applyFill="1" applyBorder="1" applyAlignment="1">
      <alignmen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3" fillId="0" borderId="0" xfId="0" applyFont="1" applyFill="1" applyAlignment="1">
      <alignment horizontal="right" vertical="top" wrapText="1"/>
    </xf>
    <xf numFmtId="0" fontId="36" fillId="0" borderId="0" xfId="0" applyFont="1" applyFill="1" applyAlignment="1">
      <alignment horizontal="center" vertical="center" wrapText="1"/>
    </xf>
    <xf numFmtId="0" fontId="5" fillId="0" borderId="0" xfId="0" applyFont="1" applyFill="1" applyAlignment="1">
      <alignment horizontal="center" vertical="center" wrapText="1"/>
    </xf>
    <xf numFmtId="0" fontId="33" fillId="6" borderId="0" xfId="0" applyFont="1" applyFill="1" applyAlignment="1"/>
    <xf numFmtId="0" fontId="0" fillId="0" borderId="0" xfId="0" applyFont="1" applyFill="1" applyAlignment="1">
      <alignment vertical="top" wrapText="1"/>
    </xf>
    <xf numFmtId="0" fontId="34" fillId="0" borderId="0" xfId="0" applyFont="1" applyFill="1" applyAlignment="1">
      <alignment horizontal="left" wrapText="1"/>
    </xf>
    <xf numFmtId="0" fontId="6" fillId="0" borderId="1" xfId="0" applyFont="1" applyFill="1" applyBorder="1" applyAlignment="1">
      <alignment vertical="center" wrapText="1"/>
    </xf>
  </cellXfs>
  <cellStyles count="260">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16" xfId="259"/>
    <cellStyle name="Обычный 2" xfId="202"/>
    <cellStyle name="Обычный 2 2" xfId="203"/>
    <cellStyle name="Обычный 2 2 2" xfId="256"/>
    <cellStyle name="Обычный 2 2 3" xfId="253"/>
    <cellStyle name="Обычный 3" xfId="204"/>
    <cellStyle name="Обычный 3 2" xfId="205"/>
    <cellStyle name="Обычный 4" xfId="206"/>
    <cellStyle name="Обычный 5" xfId="207"/>
    <cellStyle name="Обычный 5 2" xfId="257"/>
    <cellStyle name="Обычный 5 3" xfId="254"/>
    <cellStyle name="Обычный 6" xfId="208"/>
    <cellStyle name="Обычный 7" xfId="1"/>
    <cellStyle name="Обычный 8" xfId="255"/>
    <cellStyle name="Обычный 9" xfId="258"/>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00"/>
  <sheetViews>
    <sheetView tabSelected="1" topLeftCell="A635" workbookViewId="0">
      <selection activeCell="H9" sqref="H9:I9"/>
    </sheetView>
  </sheetViews>
  <sheetFormatPr defaultRowHeight="12.75" x14ac:dyDescent="0.2"/>
  <cols>
    <col min="1" max="1" width="45.332031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5" ht="135" customHeight="1" x14ac:dyDescent="0.2">
      <c r="A1" s="83" t="s">
        <v>289</v>
      </c>
      <c r="B1" s="84"/>
      <c r="C1" s="84"/>
      <c r="D1" s="84"/>
      <c r="E1" s="84"/>
      <c r="F1" s="84"/>
      <c r="G1" s="84"/>
      <c r="H1" s="84"/>
      <c r="I1" s="84"/>
      <c r="J1" s="84"/>
      <c r="K1" s="84"/>
      <c r="L1" s="12"/>
      <c r="M1" s="12"/>
      <c r="N1" s="12"/>
      <c r="O1" s="12"/>
    </row>
    <row r="2" spans="1:15" ht="15" customHeight="1" x14ac:dyDescent="0.2">
      <c r="A2" s="82" t="s">
        <v>1</v>
      </c>
      <c r="B2" s="82"/>
      <c r="C2" s="82"/>
      <c r="D2" s="82"/>
      <c r="E2" s="82"/>
      <c r="F2" s="82"/>
      <c r="G2" s="82"/>
      <c r="H2" s="82"/>
      <c r="I2" s="82"/>
      <c r="J2" s="82"/>
      <c r="K2" s="82"/>
    </row>
    <row r="3" spans="1:15" ht="117" customHeight="1" x14ac:dyDescent="0.2">
      <c r="A3" s="1" t="s">
        <v>2</v>
      </c>
      <c r="B3" s="1" t="s">
        <v>3</v>
      </c>
      <c r="C3" s="1" t="s">
        <v>4</v>
      </c>
      <c r="D3" s="1" t="s">
        <v>5</v>
      </c>
      <c r="E3" s="1" t="s">
        <v>6</v>
      </c>
      <c r="F3" s="1" t="s">
        <v>7</v>
      </c>
      <c r="G3" s="1" t="s">
        <v>8</v>
      </c>
      <c r="H3" s="3" t="s">
        <v>290</v>
      </c>
      <c r="I3" s="4" t="s">
        <v>291</v>
      </c>
      <c r="J3" s="4" t="s">
        <v>292</v>
      </c>
      <c r="K3" s="4" t="s">
        <v>188</v>
      </c>
    </row>
    <row r="4" spans="1:15" ht="20.85" customHeight="1" x14ac:dyDescent="0.2">
      <c r="A4" s="1" t="s">
        <v>9</v>
      </c>
      <c r="B4" s="1" t="s">
        <v>10</v>
      </c>
      <c r="C4" s="1" t="s">
        <v>11</v>
      </c>
      <c r="D4" s="1" t="s">
        <v>12</v>
      </c>
      <c r="E4" s="1" t="s">
        <v>13</v>
      </c>
      <c r="F4" s="1" t="s">
        <v>14</v>
      </c>
      <c r="G4" s="1" t="s">
        <v>15</v>
      </c>
      <c r="H4" s="1" t="s">
        <v>16</v>
      </c>
      <c r="I4" s="1">
        <v>9</v>
      </c>
      <c r="J4" s="1">
        <v>10</v>
      </c>
      <c r="K4" s="1">
        <v>11</v>
      </c>
    </row>
    <row r="5" spans="1:15" ht="79.5" customHeight="1" x14ac:dyDescent="0.2">
      <c r="A5" s="48" t="s">
        <v>233</v>
      </c>
      <c r="B5" s="49" t="s">
        <v>65</v>
      </c>
      <c r="C5" s="50" t="s">
        <v>0</v>
      </c>
      <c r="D5" s="50" t="s">
        <v>0</v>
      </c>
      <c r="E5" s="50" t="s">
        <v>0</v>
      </c>
      <c r="F5" s="50" t="s">
        <v>0</v>
      </c>
      <c r="G5" s="50" t="s">
        <v>0</v>
      </c>
      <c r="H5" s="51">
        <f>H6+H94+H237</f>
        <v>841046577.11000001</v>
      </c>
      <c r="I5" s="51">
        <f>I6+I94+I237</f>
        <v>839942545.12</v>
      </c>
      <c r="J5" s="51">
        <f>J6+J94+J237</f>
        <v>633708281.5999999</v>
      </c>
      <c r="K5" s="51">
        <f>J5/I5*100</f>
        <v>75.446622543624571</v>
      </c>
    </row>
    <row r="6" spans="1:15" ht="70.5" customHeight="1" x14ac:dyDescent="0.2">
      <c r="A6" s="48" t="s">
        <v>195</v>
      </c>
      <c r="B6" s="40" t="s">
        <v>65</v>
      </c>
      <c r="C6" s="40" t="s">
        <v>9</v>
      </c>
      <c r="D6" s="50"/>
      <c r="E6" s="50"/>
      <c r="F6" s="50"/>
      <c r="G6" s="50"/>
      <c r="H6" s="51">
        <f t="shared" ref="H6:I6" si="0">H7+H22+H27+H42+H47+H54+H63+H77+H82+H89+H72</f>
        <v>206900848.02000001</v>
      </c>
      <c r="I6" s="51">
        <f t="shared" si="0"/>
        <v>206900848.02000001</v>
      </c>
      <c r="J6" s="51">
        <f>J7+J22+J27+J42+J47+J54+J63+J77+J82+J89+J72</f>
        <v>199262014.91999999</v>
      </c>
      <c r="K6" s="51">
        <f t="shared" ref="K6:K88" si="1">J6/I6*100</f>
        <v>96.307974001507418</v>
      </c>
    </row>
    <row r="7" spans="1:15" ht="80.25" customHeight="1" x14ac:dyDescent="0.2">
      <c r="A7" s="48" t="s">
        <v>234</v>
      </c>
      <c r="B7" s="49" t="s">
        <v>65</v>
      </c>
      <c r="C7" s="49">
        <v>1</v>
      </c>
      <c r="D7" s="49" t="s">
        <v>65</v>
      </c>
      <c r="E7" s="50" t="s">
        <v>0</v>
      </c>
      <c r="F7" s="50" t="s">
        <v>0</v>
      </c>
      <c r="G7" s="50" t="s">
        <v>0</v>
      </c>
      <c r="H7" s="51">
        <f t="shared" ref="H7:I7" si="2">H8</f>
        <v>43706948.899999999</v>
      </c>
      <c r="I7" s="51">
        <f t="shared" si="2"/>
        <v>43706948.899999999</v>
      </c>
      <c r="J7" s="51">
        <f>J8</f>
        <v>41038246.309999995</v>
      </c>
      <c r="K7" s="51">
        <f t="shared" si="1"/>
        <v>93.894100006600993</v>
      </c>
    </row>
    <row r="8" spans="1:15" s="11" customFormat="1" ht="54.75" customHeight="1" x14ac:dyDescent="0.2">
      <c r="A8" s="48" t="s">
        <v>180</v>
      </c>
      <c r="B8" s="49" t="s">
        <v>65</v>
      </c>
      <c r="C8" s="49">
        <v>1</v>
      </c>
      <c r="D8" s="49" t="s">
        <v>65</v>
      </c>
      <c r="E8" s="49" t="s">
        <v>66</v>
      </c>
      <c r="F8" s="52" t="s">
        <v>0</v>
      </c>
      <c r="G8" s="52" t="s">
        <v>0</v>
      </c>
      <c r="H8" s="51">
        <f>H9+H12+H19</f>
        <v>43706948.899999999</v>
      </c>
      <c r="I8" s="65">
        <f t="shared" ref="I8:J8" si="3">I9+I12+I19</f>
        <v>43706948.899999999</v>
      </c>
      <c r="J8" s="65">
        <f t="shared" si="3"/>
        <v>41038246.309999995</v>
      </c>
      <c r="K8" s="51">
        <f t="shared" si="1"/>
        <v>93.894100006600993</v>
      </c>
    </row>
    <row r="9" spans="1:15" s="38" customFormat="1" ht="63" customHeight="1" x14ac:dyDescent="0.2">
      <c r="A9" s="53" t="s">
        <v>84</v>
      </c>
      <c r="B9" s="47" t="s">
        <v>65</v>
      </c>
      <c r="C9" s="47">
        <v>1</v>
      </c>
      <c r="D9" s="47" t="s">
        <v>65</v>
      </c>
      <c r="E9" s="47" t="s">
        <v>66</v>
      </c>
      <c r="F9" s="47" t="s">
        <v>85</v>
      </c>
      <c r="G9" s="54" t="s">
        <v>0</v>
      </c>
      <c r="H9" s="81">
        <f t="shared" ref="H9:I9" si="4">H10</f>
        <v>2249231</v>
      </c>
      <c r="I9" s="81">
        <f t="shared" si="4"/>
        <v>2249231</v>
      </c>
      <c r="J9" s="55">
        <f>J10</f>
        <v>2196194.2999999998</v>
      </c>
      <c r="K9" s="45">
        <f t="shared" si="1"/>
        <v>97.642007423870638</v>
      </c>
    </row>
    <row r="10" spans="1:15" s="38" customFormat="1" ht="107.25" customHeight="1" x14ac:dyDescent="0.2">
      <c r="A10" s="53" t="s">
        <v>22</v>
      </c>
      <c r="B10" s="47" t="s">
        <v>65</v>
      </c>
      <c r="C10" s="47">
        <v>1</v>
      </c>
      <c r="D10" s="47" t="s">
        <v>65</v>
      </c>
      <c r="E10" s="47" t="s">
        <v>66</v>
      </c>
      <c r="F10" s="47" t="s">
        <v>85</v>
      </c>
      <c r="G10" s="47" t="s">
        <v>23</v>
      </c>
      <c r="H10" s="55">
        <f t="shared" ref="H10:I10" si="5">H11</f>
        <v>2249231</v>
      </c>
      <c r="I10" s="55">
        <f t="shared" si="5"/>
        <v>2249231</v>
      </c>
      <c r="J10" s="55">
        <f>J11</f>
        <v>2196194.2999999998</v>
      </c>
      <c r="K10" s="45">
        <f t="shared" si="1"/>
        <v>97.642007423870638</v>
      </c>
    </row>
    <row r="11" spans="1:15" s="38" customFormat="1" ht="53.25" customHeight="1" x14ac:dyDescent="0.2">
      <c r="A11" s="53" t="s">
        <v>24</v>
      </c>
      <c r="B11" s="47" t="s">
        <v>65</v>
      </c>
      <c r="C11" s="47">
        <v>1</v>
      </c>
      <c r="D11" s="47" t="s">
        <v>65</v>
      </c>
      <c r="E11" s="47" t="s">
        <v>66</v>
      </c>
      <c r="F11" s="47" t="s">
        <v>85</v>
      </c>
      <c r="G11" s="47" t="s">
        <v>25</v>
      </c>
      <c r="H11" s="55">
        <v>2249231</v>
      </c>
      <c r="I11" s="55">
        <v>2249231</v>
      </c>
      <c r="J11" s="55">
        <v>2196194.2999999998</v>
      </c>
      <c r="K11" s="45">
        <f t="shared" si="1"/>
        <v>97.642007423870638</v>
      </c>
    </row>
    <row r="12" spans="1:15" s="25" customFormat="1" ht="55.5" customHeight="1" x14ac:dyDescent="0.2">
      <c r="A12" s="53" t="s">
        <v>52</v>
      </c>
      <c r="B12" s="47" t="s">
        <v>65</v>
      </c>
      <c r="C12" s="47">
        <v>1</v>
      </c>
      <c r="D12" s="47" t="s">
        <v>65</v>
      </c>
      <c r="E12" s="47" t="s">
        <v>66</v>
      </c>
      <c r="F12" s="47" t="s">
        <v>21</v>
      </c>
      <c r="G12" s="54" t="s">
        <v>0</v>
      </c>
      <c r="H12" s="55">
        <f t="shared" ref="H12:I12" si="6">H13+H15+H17</f>
        <v>41007717.899999999</v>
      </c>
      <c r="I12" s="55">
        <f t="shared" si="6"/>
        <v>41007717.899999999</v>
      </c>
      <c r="J12" s="55">
        <f>J13+J15+J17</f>
        <v>38460052.009999998</v>
      </c>
      <c r="K12" s="45">
        <f t="shared" si="1"/>
        <v>93.787350234381123</v>
      </c>
    </row>
    <row r="13" spans="1:15" s="25" customFormat="1" ht="108.75" customHeight="1" x14ac:dyDescent="0.2">
      <c r="A13" s="53" t="s">
        <v>22</v>
      </c>
      <c r="B13" s="47" t="s">
        <v>65</v>
      </c>
      <c r="C13" s="47">
        <v>1</v>
      </c>
      <c r="D13" s="47" t="s">
        <v>65</v>
      </c>
      <c r="E13" s="47" t="s">
        <v>66</v>
      </c>
      <c r="F13" s="47" t="s">
        <v>21</v>
      </c>
      <c r="G13" s="47" t="s">
        <v>23</v>
      </c>
      <c r="H13" s="55">
        <f t="shared" ref="H13:I13" si="7">H14</f>
        <v>33962716.899999999</v>
      </c>
      <c r="I13" s="55">
        <f t="shared" si="7"/>
        <v>33962716.899999999</v>
      </c>
      <c r="J13" s="55">
        <f>J14</f>
        <v>32542614.289999999</v>
      </c>
      <c r="K13" s="45">
        <f t="shared" si="1"/>
        <v>95.81864250088897</v>
      </c>
    </row>
    <row r="14" spans="1:15" s="25" customFormat="1" ht="50.25" customHeight="1" x14ac:dyDescent="0.2">
      <c r="A14" s="53" t="s">
        <v>24</v>
      </c>
      <c r="B14" s="47" t="s">
        <v>65</v>
      </c>
      <c r="C14" s="47">
        <v>1</v>
      </c>
      <c r="D14" s="47" t="s">
        <v>65</v>
      </c>
      <c r="E14" s="47" t="s">
        <v>66</v>
      </c>
      <c r="F14" s="47" t="s">
        <v>21</v>
      </c>
      <c r="G14" s="47" t="s">
        <v>25</v>
      </c>
      <c r="H14" s="55">
        <v>33962716.899999999</v>
      </c>
      <c r="I14" s="55">
        <v>33962716.899999999</v>
      </c>
      <c r="J14" s="55">
        <v>32542614.289999999</v>
      </c>
      <c r="K14" s="45">
        <f t="shared" si="1"/>
        <v>95.81864250088897</v>
      </c>
    </row>
    <row r="15" spans="1:15" s="25" customFormat="1" ht="55.5" customHeight="1" x14ac:dyDescent="0.2">
      <c r="A15" s="53" t="s">
        <v>26</v>
      </c>
      <c r="B15" s="47" t="s">
        <v>65</v>
      </c>
      <c r="C15" s="47">
        <v>1</v>
      </c>
      <c r="D15" s="47" t="s">
        <v>65</v>
      </c>
      <c r="E15" s="47" t="s">
        <v>66</v>
      </c>
      <c r="F15" s="47" t="s">
        <v>21</v>
      </c>
      <c r="G15" s="47" t="s">
        <v>27</v>
      </c>
      <c r="H15" s="55">
        <f t="shared" ref="H15:I15" si="8">H16</f>
        <v>6926001</v>
      </c>
      <c r="I15" s="55">
        <f t="shared" si="8"/>
        <v>6926001</v>
      </c>
      <c r="J15" s="55">
        <f>J16</f>
        <v>5798437.7199999997</v>
      </c>
      <c r="K15" s="45">
        <f t="shared" si="1"/>
        <v>83.719851036694905</v>
      </c>
    </row>
    <row r="16" spans="1:15" s="25" customFormat="1" ht="57" customHeight="1" x14ac:dyDescent="0.2">
      <c r="A16" s="53" t="s">
        <v>28</v>
      </c>
      <c r="B16" s="47" t="s">
        <v>65</v>
      </c>
      <c r="C16" s="47">
        <v>1</v>
      </c>
      <c r="D16" s="47" t="s">
        <v>65</v>
      </c>
      <c r="E16" s="47" t="s">
        <v>66</v>
      </c>
      <c r="F16" s="47" t="s">
        <v>21</v>
      </c>
      <c r="G16" s="47" t="s">
        <v>29</v>
      </c>
      <c r="H16" s="55">
        <v>6926001</v>
      </c>
      <c r="I16" s="55">
        <v>6926001</v>
      </c>
      <c r="J16" s="55">
        <v>5798437.7199999997</v>
      </c>
      <c r="K16" s="45">
        <f t="shared" si="1"/>
        <v>83.719851036694905</v>
      </c>
    </row>
    <row r="17" spans="1:11" s="25" customFormat="1" ht="32.25" customHeight="1" x14ac:dyDescent="0.2">
      <c r="A17" s="53" t="s">
        <v>33</v>
      </c>
      <c r="B17" s="47" t="s">
        <v>65</v>
      </c>
      <c r="C17" s="47">
        <v>1</v>
      </c>
      <c r="D17" s="47" t="s">
        <v>65</v>
      </c>
      <c r="E17" s="47" t="s">
        <v>66</v>
      </c>
      <c r="F17" s="47" t="s">
        <v>21</v>
      </c>
      <c r="G17" s="47" t="s">
        <v>34</v>
      </c>
      <c r="H17" s="55">
        <v>119000</v>
      </c>
      <c r="I17" s="55">
        <v>119000</v>
      </c>
      <c r="J17" s="55">
        <f>J18</f>
        <v>119000</v>
      </c>
      <c r="K17" s="45">
        <f t="shared" si="1"/>
        <v>100</v>
      </c>
    </row>
    <row r="18" spans="1:11" s="25" customFormat="1" ht="35.25" customHeight="1" x14ac:dyDescent="0.2">
      <c r="A18" s="53" t="s">
        <v>71</v>
      </c>
      <c r="B18" s="47" t="s">
        <v>65</v>
      </c>
      <c r="C18" s="47">
        <v>1</v>
      </c>
      <c r="D18" s="47" t="s">
        <v>65</v>
      </c>
      <c r="E18" s="47" t="s">
        <v>66</v>
      </c>
      <c r="F18" s="47" t="s">
        <v>21</v>
      </c>
      <c r="G18" s="47" t="s">
        <v>72</v>
      </c>
      <c r="H18" s="55">
        <v>119000</v>
      </c>
      <c r="I18" s="55">
        <v>119000</v>
      </c>
      <c r="J18" s="55">
        <v>119000</v>
      </c>
      <c r="K18" s="55">
        <f t="shared" si="1"/>
        <v>100</v>
      </c>
    </row>
    <row r="19" spans="1:11" s="61" customFormat="1" ht="35.25" customHeight="1" x14ac:dyDescent="0.2">
      <c r="A19" s="66" t="s">
        <v>367</v>
      </c>
      <c r="B19" s="62" t="s">
        <v>65</v>
      </c>
      <c r="C19" s="62">
        <v>1</v>
      </c>
      <c r="D19" s="62" t="s">
        <v>65</v>
      </c>
      <c r="E19" s="62" t="s">
        <v>66</v>
      </c>
      <c r="F19" s="62" t="s">
        <v>368</v>
      </c>
      <c r="G19" s="67" t="s">
        <v>0</v>
      </c>
      <c r="H19" s="68">
        <f t="shared" ref="H19:J20" si="9">H20</f>
        <v>450000</v>
      </c>
      <c r="I19" s="68">
        <f t="shared" si="9"/>
        <v>450000</v>
      </c>
      <c r="J19" s="68">
        <f t="shared" si="9"/>
        <v>382000</v>
      </c>
      <c r="K19" s="68">
        <f t="shared" si="1"/>
        <v>84.888888888888886</v>
      </c>
    </row>
    <row r="20" spans="1:11" s="61" customFormat="1" ht="52.5" customHeight="1" x14ac:dyDescent="0.2">
      <c r="A20" s="66" t="s">
        <v>26</v>
      </c>
      <c r="B20" s="62" t="s">
        <v>65</v>
      </c>
      <c r="C20" s="62">
        <v>1</v>
      </c>
      <c r="D20" s="62" t="s">
        <v>65</v>
      </c>
      <c r="E20" s="62" t="s">
        <v>66</v>
      </c>
      <c r="F20" s="62" t="s">
        <v>368</v>
      </c>
      <c r="G20" s="62" t="s">
        <v>27</v>
      </c>
      <c r="H20" s="68">
        <f t="shared" si="9"/>
        <v>450000</v>
      </c>
      <c r="I20" s="68">
        <f t="shared" si="9"/>
        <v>450000</v>
      </c>
      <c r="J20" s="68">
        <f t="shared" si="9"/>
        <v>382000</v>
      </c>
      <c r="K20" s="68">
        <f t="shared" si="1"/>
        <v>84.888888888888886</v>
      </c>
    </row>
    <row r="21" spans="1:11" s="61" customFormat="1" ht="54.75" customHeight="1" x14ac:dyDescent="0.2">
      <c r="A21" s="66" t="s">
        <v>28</v>
      </c>
      <c r="B21" s="62" t="s">
        <v>65</v>
      </c>
      <c r="C21" s="62">
        <v>1</v>
      </c>
      <c r="D21" s="62" t="s">
        <v>65</v>
      </c>
      <c r="E21" s="62" t="s">
        <v>66</v>
      </c>
      <c r="F21" s="62" t="s">
        <v>368</v>
      </c>
      <c r="G21" s="62" t="s">
        <v>29</v>
      </c>
      <c r="H21" s="68">
        <v>450000</v>
      </c>
      <c r="I21" s="68">
        <v>450000</v>
      </c>
      <c r="J21" s="68">
        <v>382000</v>
      </c>
      <c r="K21" s="68">
        <f t="shared" si="1"/>
        <v>84.888888888888886</v>
      </c>
    </row>
    <row r="22" spans="1:11" s="25" customFormat="1" ht="81.75" customHeight="1" x14ac:dyDescent="0.2">
      <c r="A22" s="48" t="s">
        <v>235</v>
      </c>
      <c r="B22" s="49" t="s">
        <v>65</v>
      </c>
      <c r="C22" s="49">
        <v>1</v>
      </c>
      <c r="D22" s="49" t="s">
        <v>196</v>
      </c>
      <c r="E22" s="50" t="s">
        <v>0</v>
      </c>
      <c r="F22" s="50" t="s">
        <v>0</v>
      </c>
      <c r="G22" s="50" t="s">
        <v>0</v>
      </c>
      <c r="H22" s="51">
        <v>8400</v>
      </c>
      <c r="I22" s="51">
        <v>8400</v>
      </c>
      <c r="J22" s="51">
        <f>J23</f>
        <v>8400</v>
      </c>
      <c r="K22" s="36">
        <f t="shared" si="1"/>
        <v>100</v>
      </c>
    </row>
    <row r="23" spans="1:11" s="25" customFormat="1" ht="46.5" customHeight="1" x14ac:dyDescent="0.2">
      <c r="A23" s="48" t="s">
        <v>180</v>
      </c>
      <c r="B23" s="49" t="s">
        <v>65</v>
      </c>
      <c r="C23" s="49">
        <v>1</v>
      </c>
      <c r="D23" s="49" t="s">
        <v>196</v>
      </c>
      <c r="E23" s="49" t="s">
        <v>66</v>
      </c>
      <c r="F23" s="52" t="s">
        <v>0</v>
      </c>
      <c r="G23" s="52" t="s">
        <v>0</v>
      </c>
      <c r="H23" s="51">
        <v>8400</v>
      </c>
      <c r="I23" s="51">
        <v>8400</v>
      </c>
      <c r="J23" s="51">
        <f>J24</f>
        <v>8400</v>
      </c>
      <c r="K23" s="51">
        <f t="shared" si="1"/>
        <v>100</v>
      </c>
    </row>
    <row r="24" spans="1:11" s="11" customFormat="1" ht="62.25" customHeight="1" x14ac:dyDescent="0.2">
      <c r="A24" s="53" t="s">
        <v>236</v>
      </c>
      <c r="B24" s="47" t="s">
        <v>65</v>
      </c>
      <c r="C24" s="47">
        <v>1</v>
      </c>
      <c r="D24" s="47" t="s">
        <v>196</v>
      </c>
      <c r="E24" s="47" t="s">
        <v>66</v>
      </c>
      <c r="F24" s="47" t="s">
        <v>87</v>
      </c>
      <c r="G24" s="54" t="s">
        <v>0</v>
      </c>
      <c r="H24" s="55">
        <v>8400</v>
      </c>
      <c r="I24" s="55">
        <v>8400</v>
      </c>
      <c r="J24" s="55">
        <f>J25</f>
        <v>8400</v>
      </c>
      <c r="K24" s="45">
        <f t="shared" si="1"/>
        <v>100</v>
      </c>
    </row>
    <row r="25" spans="1:11" s="11" customFormat="1" ht="51" customHeight="1" x14ac:dyDescent="0.2">
      <c r="A25" s="53" t="s">
        <v>26</v>
      </c>
      <c r="B25" s="47" t="s">
        <v>65</v>
      </c>
      <c r="C25" s="47">
        <v>1</v>
      </c>
      <c r="D25" s="47" t="s">
        <v>196</v>
      </c>
      <c r="E25" s="47" t="s">
        <v>66</v>
      </c>
      <c r="F25" s="47" t="s">
        <v>87</v>
      </c>
      <c r="G25" s="47" t="s">
        <v>27</v>
      </c>
      <c r="H25" s="55">
        <v>8400</v>
      </c>
      <c r="I25" s="55">
        <v>8400</v>
      </c>
      <c r="J25" s="55">
        <f>J26</f>
        <v>8400</v>
      </c>
      <c r="K25" s="45">
        <f t="shared" si="1"/>
        <v>100</v>
      </c>
    </row>
    <row r="26" spans="1:11" ht="47.25" customHeight="1" x14ac:dyDescent="0.2">
      <c r="A26" s="53" t="s">
        <v>28</v>
      </c>
      <c r="B26" s="47" t="s">
        <v>65</v>
      </c>
      <c r="C26" s="47">
        <v>1</v>
      </c>
      <c r="D26" s="47" t="s">
        <v>196</v>
      </c>
      <c r="E26" s="47" t="s">
        <v>66</v>
      </c>
      <c r="F26" s="47" t="s">
        <v>87</v>
      </c>
      <c r="G26" s="47" t="s">
        <v>29</v>
      </c>
      <c r="H26" s="55">
        <v>8400</v>
      </c>
      <c r="I26" s="55">
        <v>8400</v>
      </c>
      <c r="J26" s="55">
        <v>8400</v>
      </c>
      <c r="K26" s="55">
        <f t="shared" si="1"/>
        <v>100</v>
      </c>
    </row>
    <row r="27" spans="1:11" ht="225" customHeight="1" x14ac:dyDescent="0.2">
      <c r="A27" s="48" t="s">
        <v>293</v>
      </c>
      <c r="B27" s="49" t="s">
        <v>65</v>
      </c>
      <c r="C27" s="49">
        <v>1</v>
      </c>
      <c r="D27" s="49" t="s">
        <v>136</v>
      </c>
      <c r="E27" s="50" t="s">
        <v>0</v>
      </c>
      <c r="F27" s="50" t="s">
        <v>0</v>
      </c>
      <c r="G27" s="50" t="s">
        <v>0</v>
      </c>
      <c r="H27" s="51">
        <v>2090526</v>
      </c>
      <c r="I27" s="51">
        <v>2090526</v>
      </c>
      <c r="J27" s="51">
        <f>J28</f>
        <v>2090326</v>
      </c>
      <c r="K27" s="36">
        <f t="shared" si="1"/>
        <v>99.990433029773371</v>
      </c>
    </row>
    <row r="28" spans="1:11" ht="81.75" customHeight="1" x14ac:dyDescent="0.2">
      <c r="A28" s="48" t="s">
        <v>180</v>
      </c>
      <c r="B28" s="49" t="s">
        <v>65</v>
      </c>
      <c r="C28" s="49">
        <v>1</v>
      </c>
      <c r="D28" s="49" t="s">
        <v>136</v>
      </c>
      <c r="E28" s="49" t="s">
        <v>66</v>
      </c>
      <c r="F28" s="52" t="s">
        <v>0</v>
      </c>
      <c r="G28" s="52" t="s">
        <v>0</v>
      </c>
      <c r="H28" s="51">
        <v>2090526</v>
      </c>
      <c r="I28" s="51">
        <v>2090526</v>
      </c>
      <c r="J28" s="51">
        <f>J29+J34</f>
        <v>2090326</v>
      </c>
      <c r="K28" s="51">
        <f t="shared" si="1"/>
        <v>99.990433029773371</v>
      </c>
    </row>
    <row r="29" spans="1:11" ht="295.5" customHeight="1" x14ac:dyDescent="0.2">
      <c r="A29" s="53" t="s">
        <v>197</v>
      </c>
      <c r="B29" s="47" t="s">
        <v>65</v>
      </c>
      <c r="C29" s="47">
        <v>1</v>
      </c>
      <c r="D29" s="47" t="s">
        <v>136</v>
      </c>
      <c r="E29" s="47" t="s">
        <v>66</v>
      </c>
      <c r="F29" s="47" t="s">
        <v>198</v>
      </c>
      <c r="G29" s="54" t="s">
        <v>0</v>
      </c>
      <c r="H29" s="55">
        <f t="shared" ref="H29:I29" si="10">H30+H32</f>
        <v>1493090</v>
      </c>
      <c r="I29" s="55">
        <f t="shared" si="10"/>
        <v>1493090</v>
      </c>
      <c r="J29" s="55">
        <f>J30+J32</f>
        <v>1493090</v>
      </c>
      <c r="K29" s="45">
        <f t="shared" si="1"/>
        <v>100</v>
      </c>
    </row>
    <row r="30" spans="1:11" ht="113.25" customHeight="1" x14ac:dyDescent="0.2">
      <c r="A30" s="53" t="s">
        <v>22</v>
      </c>
      <c r="B30" s="47" t="s">
        <v>65</v>
      </c>
      <c r="C30" s="47">
        <v>1</v>
      </c>
      <c r="D30" s="47" t="s">
        <v>136</v>
      </c>
      <c r="E30" s="47" t="s">
        <v>66</v>
      </c>
      <c r="F30" s="47" t="s">
        <v>198</v>
      </c>
      <c r="G30" s="47" t="s">
        <v>23</v>
      </c>
      <c r="H30" s="55">
        <f t="shared" ref="H30:I30" si="11">H31</f>
        <v>1333622.74</v>
      </c>
      <c r="I30" s="55">
        <f t="shared" si="11"/>
        <v>1333622.74</v>
      </c>
      <c r="J30" s="55">
        <f>J31</f>
        <v>1333622.74</v>
      </c>
      <c r="K30" s="45">
        <f t="shared" si="1"/>
        <v>100</v>
      </c>
    </row>
    <row r="31" spans="1:11" ht="60.75" customHeight="1" x14ac:dyDescent="0.2">
      <c r="A31" s="53" t="s">
        <v>24</v>
      </c>
      <c r="B31" s="47" t="s">
        <v>65</v>
      </c>
      <c r="C31" s="47">
        <v>1</v>
      </c>
      <c r="D31" s="47" t="s">
        <v>136</v>
      </c>
      <c r="E31" s="47" t="s">
        <v>66</v>
      </c>
      <c r="F31" s="47" t="s">
        <v>198</v>
      </c>
      <c r="G31" s="47" t="s">
        <v>25</v>
      </c>
      <c r="H31" s="55">
        <v>1333622.74</v>
      </c>
      <c r="I31" s="55">
        <v>1333622.74</v>
      </c>
      <c r="J31" s="55">
        <v>1333622.74</v>
      </c>
      <c r="K31" s="45">
        <f t="shared" si="1"/>
        <v>100</v>
      </c>
    </row>
    <row r="32" spans="1:11" ht="51" customHeight="1" x14ac:dyDescent="0.2">
      <c r="A32" s="53" t="s">
        <v>26</v>
      </c>
      <c r="B32" s="47" t="s">
        <v>65</v>
      </c>
      <c r="C32" s="47">
        <v>1</v>
      </c>
      <c r="D32" s="47" t="s">
        <v>136</v>
      </c>
      <c r="E32" s="47" t="s">
        <v>66</v>
      </c>
      <c r="F32" s="47" t="s">
        <v>198</v>
      </c>
      <c r="G32" s="47" t="s">
        <v>27</v>
      </c>
      <c r="H32" s="55">
        <f t="shared" ref="H32:I32" si="12">H33</f>
        <v>159467.26</v>
      </c>
      <c r="I32" s="55">
        <f t="shared" si="12"/>
        <v>159467.26</v>
      </c>
      <c r="J32" s="55">
        <f>J33</f>
        <v>159467.26</v>
      </c>
      <c r="K32" s="45">
        <f t="shared" si="1"/>
        <v>100</v>
      </c>
    </row>
    <row r="33" spans="1:11" ht="63" customHeight="1" x14ac:dyDescent="0.2">
      <c r="A33" s="53" t="s">
        <v>28</v>
      </c>
      <c r="B33" s="47" t="s">
        <v>65</v>
      </c>
      <c r="C33" s="47">
        <v>1</v>
      </c>
      <c r="D33" s="47" t="s">
        <v>136</v>
      </c>
      <c r="E33" s="47" t="s">
        <v>66</v>
      </c>
      <c r="F33" s="47" t="s">
        <v>198</v>
      </c>
      <c r="G33" s="47" t="s">
        <v>29</v>
      </c>
      <c r="H33" s="55">
        <v>159467.26</v>
      </c>
      <c r="I33" s="55">
        <v>159467.26</v>
      </c>
      <c r="J33" s="55">
        <v>159467.26</v>
      </c>
      <c r="K33" s="55">
        <f t="shared" si="1"/>
        <v>100</v>
      </c>
    </row>
    <row r="34" spans="1:11" ht="285.75" customHeight="1" x14ac:dyDescent="0.2">
      <c r="A34" s="53" t="s">
        <v>199</v>
      </c>
      <c r="B34" s="47" t="s">
        <v>65</v>
      </c>
      <c r="C34" s="47">
        <v>1</v>
      </c>
      <c r="D34" s="47" t="s">
        <v>136</v>
      </c>
      <c r="E34" s="47" t="s">
        <v>66</v>
      </c>
      <c r="F34" s="47" t="s">
        <v>200</v>
      </c>
      <c r="G34" s="54" t="s">
        <v>0</v>
      </c>
      <c r="H34" s="55">
        <f t="shared" ref="H34:I34" si="13">H35+H37</f>
        <v>597236</v>
      </c>
      <c r="I34" s="55">
        <f t="shared" si="13"/>
        <v>597236</v>
      </c>
      <c r="J34" s="55">
        <f>J35+J37</f>
        <v>597236</v>
      </c>
      <c r="K34" s="45">
        <f t="shared" si="1"/>
        <v>100</v>
      </c>
    </row>
    <row r="35" spans="1:11" ht="116.25" customHeight="1" x14ac:dyDescent="0.2">
      <c r="A35" s="53" t="s">
        <v>22</v>
      </c>
      <c r="B35" s="47" t="s">
        <v>65</v>
      </c>
      <c r="C35" s="47">
        <v>1</v>
      </c>
      <c r="D35" s="47" t="s">
        <v>136</v>
      </c>
      <c r="E35" s="47" t="s">
        <v>66</v>
      </c>
      <c r="F35" s="47" t="s">
        <v>200</v>
      </c>
      <c r="G35" s="47" t="s">
        <v>23</v>
      </c>
      <c r="H35" s="55">
        <f t="shared" ref="H35:I35" si="14">H36</f>
        <v>543944.01</v>
      </c>
      <c r="I35" s="55">
        <f t="shared" si="14"/>
        <v>543944.01</v>
      </c>
      <c r="J35" s="55">
        <f>J36</f>
        <v>543944.01</v>
      </c>
      <c r="K35" s="45">
        <f t="shared" si="1"/>
        <v>100</v>
      </c>
    </row>
    <row r="36" spans="1:11" s="11" customFormat="1" ht="62.25" customHeight="1" x14ac:dyDescent="0.2">
      <c r="A36" s="53" t="s">
        <v>24</v>
      </c>
      <c r="B36" s="47" t="s">
        <v>65</v>
      </c>
      <c r="C36" s="47">
        <v>1</v>
      </c>
      <c r="D36" s="47" t="s">
        <v>136</v>
      </c>
      <c r="E36" s="47" t="s">
        <v>66</v>
      </c>
      <c r="F36" s="47" t="s">
        <v>200</v>
      </c>
      <c r="G36" s="47" t="s">
        <v>25</v>
      </c>
      <c r="H36" s="55">
        <v>543944.01</v>
      </c>
      <c r="I36" s="55">
        <v>543944.01</v>
      </c>
      <c r="J36" s="55">
        <v>543944.01</v>
      </c>
      <c r="K36" s="45">
        <f t="shared" si="1"/>
        <v>100</v>
      </c>
    </row>
    <row r="37" spans="1:11" s="11" customFormat="1" ht="57.75" customHeight="1" x14ac:dyDescent="0.2">
      <c r="A37" s="53" t="s">
        <v>26</v>
      </c>
      <c r="B37" s="47" t="s">
        <v>65</v>
      </c>
      <c r="C37" s="47">
        <v>1</v>
      </c>
      <c r="D37" s="47" t="s">
        <v>136</v>
      </c>
      <c r="E37" s="47" t="s">
        <v>66</v>
      </c>
      <c r="F37" s="47" t="s">
        <v>200</v>
      </c>
      <c r="G37" s="47" t="s">
        <v>27</v>
      </c>
      <c r="H37" s="55">
        <f t="shared" ref="H37:I37" si="15">H38</f>
        <v>53291.99</v>
      </c>
      <c r="I37" s="55">
        <f t="shared" si="15"/>
        <v>53291.99</v>
      </c>
      <c r="J37" s="55">
        <f>J38</f>
        <v>53291.99</v>
      </c>
      <c r="K37" s="45">
        <f t="shared" si="1"/>
        <v>100</v>
      </c>
    </row>
    <row r="38" spans="1:11" s="11" customFormat="1" ht="65.25" customHeight="1" x14ac:dyDescent="0.2">
      <c r="A38" s="53" t="s">
        <v>28</v>
      </c>
      <c r="B38" s="47" t="s">
        <v>65</v>
      </c>
      <c r="C38" s="47">
        <v>1</v>
      </c>
      <c r="D38" s="47" t="s">
        <v>136</v>
      </c>
      <c r="E38" s="47" t="s">
        <v>66</v>
      </c>
      <c r="F38" s="47" t="s">
        <v>200</v>
      </c>
      <c r="G38" s="47" t="s">
        <v>29</v>
      </c>
      <c r="H38" s="55">
        <v>53291.99</v>
      </c>
      <c r="I38" s="55">
        <v>53291.99</v>
      </c>
      <c r="J38" s="55">
        <v>53291.99</v>
      </c>
      <c r="K38" s="55">
        <f t="shared" si="1"/>
        <v>100</v>
      </c>
    </row>
    <row r="39" spans="1:11" s="11" customFormat="1" ht="327.75" customHeight="1" x14ac:dyDescent="0.2">
      <c r="A39" s="53" t="s">
        <v>201</v>
      </c>
      <c r="B39" s="47" t="s">
        <v>65</v>
      </c>
      <c r="C39" s="47">
        <v>1</v>
      </c>
      <c r="D39" s="47" t="s">
        <v>136</v>
      </c>
      <c r="E39" s="47" t="s">
        <v>66</v>
      </c>
      <c r="F39" s="47" t="s">
        <v>202</v>
      </c>
      <c r="G39" s="54" t="s">
        <v>0</v>
      </c>
      <c r="H39" s="55">
        <v>200</v>
      </c>
      <c r="I39" s="55">
        <v>200</v>
      </c>
      <c r="J39" s="55">
        <f>J40</f>
        <v>0</v>
      </c>
      <c r="K39" s="45">
        <f t="shared" si="1"/>
        <v>0</v>
      </c>
    </row>
    <row r="40" spans="1:11" s="11" customFormat="1" ht="81.75" customHeight="1" x14ac:dyDescent="0.2">
      <c r="A40" s="53" t="s">
        <v>26</v>
      </c>
      <c r="B40" s="47" t="s">
        <v>65</v>
      </c>
      <c r="C40" s="47">
        <v>1</v>
      </c>
      <c r="D40" s="47" t="s">
        <v>136</v>
      </c>
      <c r="E40" s="47" t="s">
        <v>66</v>
      </c>
      <c r="F40" s="47" t="s">
        <v>202</v>
      </c>
      <c r="G40" s="47" t="s">
        <v>27</v>
      </c>
      <c r="H40" s="55">
        <v>200</v>
      </c>
      <c r="I40" s="55">
        <v>200</v>
      </c>
      <c r="J40" s="55">
        <f>J41</f>
        <v>0</v>
      </c>
      <c r="K40" s="45">
        <f t="shared" si="1"/>
        <v>0</v>
      </c>
    </row>
    <row r="41" spans="1:11" ht="58.5" customHeight="1" x14ac:dyDescent="0.2">
      <c r="A41" s="53" t="s">
        <v>28</v>
      </c>
      <c r="B41" s="47" t="s">
        <v>65</v>
      </c>
      <c r="C41" s="47">
        <v>1</v>
      </c>
      <c r="D41" s="47" t="s">
        <v>136</v>
      </c>
      <c r="E41" s="47" t="s">
        <v>66</v>
      </c>
      <c r="F41" s="47" t="s">
        <v>202</v>
      </c>
      <c r="G41" s="47" t="s">
        <v>29</v>
      </c>
      <c r="H41" s="55">
        <v>200</v>
      </c>
      <c r="I41" s="55">
        <v>200</v>
      </c>
      <c r="J41" s="55">
        <v>0</v>
      </c>
      <c r="K41" s="45">
        <f t="shared" si="1"/>
        <v>0</v>
      </c>
    </row>
    <row r="42" spans="1:11" ht="55.5" customHeight="1" x14ac:dyDescent="0.2">
      <c r="A42" s="48" t="s">
        <v>67</v>
      </c>
      <c r="B42" s="49" t="s">
        <v>65</v>
      </c>
      <c r="C42" s="49">
        <v>1</v>
      </c>
      <c r="D42" s="49" t="s">
        <v>174</v>
      </c>
      <c r="E42" s="50" t="s">
        <v>0</v>
      </c>
      <c r="F42" s="50" t="s">
        <v>0</v>
      </c>
      <c r="G42" s="50" t="s">
        <v>0</v>
      </c>
      <c r="H42" s="51">
        <f t="shared" ref="H42:I45" si="16">H43</f>
        <v>7820005</v>
      </c>
      <c r="I42" s="51">
        <f t="shared" si="16"/>
        <v>7820005</v>
      </c>
      <c r="J42" s="51">
        <f>J43</f>
        <v>7820005</v>
      </c>
      <c r="K42" s="51">
        <f t="shared" si="1"/>
        <v>100</v>
      </c>
    </row>
    <row r="43" spans="1:11" ht="56.25" customHeight="1" x14ac:dyDescent="0.2">
      <c r="A43" s="48" t="s">
        <v>180</v>
      </c>
      <c r="B43" s="49" t="s">
        <v>65</v>
      </c>
      <c r="C43" s="49">
        <v>1</v>
      </c>
      <c r="D43" s="49" t="s">
        <v>174</v>
      </c>
      <c r="E43" s="49" t="s">
        <v>66</v>
      </c>
      <c r="F43" s="52" t="s">
        <v>0</v>
      </c>
      <c r="G43" s="52" t="s">
        <v>0</v>
      </c>
      <c r="H43" s="51">
        <f t="shared" si="16"/>
        <v>7820005</v>
      </c>
      <c r="I43" s="51">
        <f t="shared" si="16"/>
        <v>7820005</v>
      </c>
      <c r="J43" s="51">
        <f>J44</f>
        <v>7820005</v>
      </c>
      <c r="K43" s="51">
        <f t="shared" si="1"/>
        <v>100</v>
      </c>
    </row>
    <row r="44" spans="1:11" ht="54.75" customHeight="1" x14ac:dyDescent="0.2">
      <c r="A44" s="53" t="s">
        <v>67</v>
      </c>
      <c r="B44" s="47" t="s">
        <v>65</v>
      </c>
      <c r="C44" s="47">
        <v>1</v>
      </c>
      <c r="D44" s="47" t="s">
        <v>174</v>
      </c>
      <c r="E44" s="47" t="s">
        <v>66</v>
      </c>
      <c r="F44" s="47" t="s">
        <v>68</v>
      </c>
      <c r="G44" s="54" t="s">
        <v>0</v>
      </c>
      <c r="H44" s="55">
        <f t="shared" si="16"/>
        <v>7820005</v>
      </c>
      <c r="I44" s="55">
        <f t="shared" si="16"/>
        <v>7820005</v>
      </c>
      <c r="J44" s="55">
        <f>J45</f>
        <v>7820005</v>
      </c>
      <c r="K44" s="45">
        <f t="shared" si="1"/>
        <v>100</v>
      </c>
    </row>
    <row r="45" spans="1:11" ht="66.75" customHeight="1" x14ac:dyDescent="0.2">
      <c r="A45" s="53" t="s">
        <v>40</v>
      </c>
      <c r="B45" s="47" t="s">
        <v>65</v>
      </c>
      <c r="C45" s="47">
        <v>1</v>
      </c>
      <c r="D45" s="47" t="s">
        <v>174</v>
      </c>
      <c r="E45" s="47" t="s">
        <v>66</v>
      </c>
      <c r="F45" s="47" t="s">
        <v>68</v>
      </c>
      <c r="G45" s="47" t="s">
        <v>41</v>
      </c>
      <c r="H45" s="55">
        <f t="shared" si="16"/>
        <v>7820005</v>
      </c>
      <c r="I45" s="55">
        <f t="shared" si="16"/>
        <v>7820005</v>
      </c>
      <c r="J45" s="55">
        <f>J46</f>
        <v>7820005</v>
      </c>
      <c r="K45" s="55">
        <f t="shared" si="1"/>
        <v>100</v>
      </c>
    </row>
    <row r="46" spans="1:11" ht="29.25" customHeight="1" x14ac:dyDescent="0.2">
      <c r="A46" s="53" t="s">
        <v>57</v>
      </c>
      <c r="B46" s="47" t="s">
        <v>65</v>
      </c>
      <c r="C46" s="47">
        <v>1</v>
      </c>
      <c r="D46" s="47" t="s">
        <v>174</v>
      </c>
      <c r="E46" s="47" t="s">
        <v>66</v>
      </c>
      <c r="F46" s="47" t="s">
        <v>68</v>
      </c>
      <c r="G46" s="47" t="s">
        <v>58</v>
      </c>
      <c r="H46" s="55">
        <v>7820005</v>
      </c>
      <c r="I46" s="55">
        <v>7820005</v>
      </c>
      <c r="J46" s="55">
        <v>7820005</v>
      </c>
      <c r="K46" s="45">
        <f t="shared" si="1"/>
        <v>100</v>
      </c>
    </row>
    <row r="47" spans="1:11" ht="76.5" customHeight="1" x14ac:dyDescent="0.2">
      <c r="A47" s="48" t="s">
        <v>69</v>
      </c>
      <c r="B47" s="49" t="s">
        <v>65</v>
      </c>
      <c r="C47" s="49">
        <v>1</v>
      </c>
      <c r="D47" s="49" t="s">
        <v>175</v>
      </c>
      <c r="E47" s="50" t="s">
        <v>0</v>
      </c>
      <c r="F47" s="50" t="s">
        <v>0</v>
      </c>
      <c r="G47" s="50" t="s">
        <v>0</v>
      </c>
      <c r="H47" s="51">
        <f t="shared" ref="H47:I48" si="17">H48</f>
        <v>10073434.24</v>
      </c>
      <c r="I47" s="51">
        <f t="shared" si="17"/>
        <v>10073434.24</v>
      </c>
      <c r="J47" s="51">
        <f>J48</f>
        <v>7982882.1200000001</v>
      </c>
      <c r="K47" s="51">
        <f t="shared" si="1"/>
        <v>79.246877775816003</v>
      </c>
    </row>
    <row r="48" spans="1:11" ht="61.5" customHeight="1" x14ac:dyDescent="0.2">
      <c r="A48" s="48" t="s">
        <v>180</v>
      </c>
      <c r="B48" s="49" t="s">
        <v>65</v>
      </c>
      <c r="C48" s="49">
        <v>1</v>
      </c>
      <c r="D48" s="49" t="s">
        <v>175</v>
      </c>
      <c r="E48" s="49" t="s">
        <v>66</v>
      </c>
      <c r="F48" s="52" t="s">
        <v>0</v>
      </c>
      <c r="G48" s="52" t="s">
        <v>0</v>
      </c>
      <c r="H48" s="51">
        <f t="shared" si="17"/>
        <v>10073434.24</v>
      </c>
      <c r="I48" s="51">
        <f t="shared" si="17"/>
        <v>10073434.24</v>
      </c>
      <c r="J48" s="51">
        <f>J49</f>
        <v>7982882.1200000001</v>
      </c>
      <c r="K48" s="51">
        <f t="shared" si="1"/>
        <v>79.246877775816003</v>
      </c>
    </row>
    <row r="49" spans="1:11" ht="88.5" customHeight="1" x14ac:dyDescent="0.2">
      <c r="A49" s="53" t="s">
        <v>69</v>
      </c>
      <c r="B49" s="47" t="s">
        <v>65</v>
      </c>
      <c r="C49" s="47">
        <v>1</v>
      </c>
      <c r="D49" s="47" t="s">
        <v>175</v>
      </c>
      <c r="E49" s="47" t="s">
        <v>66</v>
      </c>
      <c r="F49" s="47" t="s">
        <v>70</v>
      </c>
      <c r="G49" s="54" t="s">
        <v>0</v>
      </c>
      <c r="H49" s="55">
        <f t="shared" ref="H49:I49" si="18">H50+H52</f>
        <v>10073434.24</v>
      </c>
      <c r="I49" s="55">
        <f t="shared" si="18"/>
        <v>10073434.24</v>
      </c>
      <c r="J49" s="55">
        <f>J50+J52</f>
        <v>7982882.1200000001</v>
      </c>
      <c r="K49" s="45">
        <f t="shared" si="1"/>
        <v>79.246877775816003</v>
      </c>
    </row>
    <row r="50" spans="1:11" ht="48.75" customHeight="1" x14ac:dyDescent="0.2">
      <c r="A50" s="53" t="s">
        <v>26</v>
      </c>
      <c r="B50" s="47" t="s">
        <v>65</v>
      </c>
      <c r="C50" s="47">
        <v>1</v>
      </c>
      <c r="D50" s="47" t="s">
        <v>175</v>
      </c>
      <c r="E50" s="47" t="s">
        <v>66</v>
      </c>
      <c r="F50" s="47" t="s">
        <v>70</v>
      </c>
      <c r="G50" s="47" t="s">
        <v>27</v>
      </c>
      <c r="H50" s="55">
        <f t="shared" ref="H50:I50" si="19">H51</f>
        <v>9938930.2400000002</v>
      </c>
      <c r="I50" s="55">
        <f t="shared" si="19"/>
        <v>9938930.2400000002</v>
      </c>
      <c r="J50" s="55">
        <f>J51</f>
        <v>7848714.1200000001</v>
      </c>
      <c r="K50" s="55">
        <f t="shared" si="1"/>
        <v>78.969405463902319</v>
      </c>
    </row>
    <row r="51" spans="1:11" ht="64.5" customHeight="1" x14ac:dyDescent="0.2">
      <c r="A51" s="53" t="s">
        <v>28</v>
      </c>
      <c r="B51" s="47" t="s">
        <v>65</v>
      </c>
      <c r="C51" s="47">
        <v>1</v>
      </c>
      <c r="D51" s="47" t="s">
        <v>175</v>
      </c>
      <c r="E51" s="47" t="s">
        <v>66</v>
      </c>
      <c r="F51" s="47" t="s">
        <v>70</v>
      </c>
      <c r="G51" s="47" t="s">
        <v>29</v>
      </c>
      <c r="H51" s="55">
        <v>9938930.2400000002</v>
      </c>
      <c r="I51" s="55">
        <v>9938930.2400000002</v>
      </c>
      <c r="J51" s="55">
        <v>7848714.1200000001</v>
      </c>
      <c r="K51" s="55">
        <f t="shared" si="1"/>
        <v>78.969405463902319</v>
      </c>
    </row>
    <row r="52" spans="1:11" ht="21.75" customHeight="1" x14ac:dyDescent="0.2">
      <c r="A52" s="53" t="s">
        <v>33</v>
      </c>
      <c r="B52" s="47" t="s">
        <v>65</v>
      </c>
      <c r="C52" s="47">
        <v>1</v>
      </c>
      <c r="D52" s="47" t="s">
        <v>175</v>
      </c>
      <c r="E52" s="47" t="s">
        <v>66</v>
      </c>
      <c r="F52" s="47" t="s">
        <v>70</v>
      </c>
      <c r="G52" s="47" t="s">
        <v>34</v>
      </c>
      <c r="H52" s="55">
        <v>134504</v>
      </c>
      <c r="I52" s="55">
        <v>134504</v>
      </c>
      <c r="J52" s="55">
        <f>J53</f>
        <v>134168</v>
      </c>
      <c r="K52" s="45">
        <f t="shared" si="1"/>
        <v>99.750193302801407</v>
      </c>
    </row>
    <row r="53" spans="1:11" s="11" customFormat="1" ht="44.25" customHeight="1" x14ac:dyDescent="0.2">
      <c r="A53" s="53" t="s">
        <v>71</v>
      </c>
      <c r="B53" s="47" t="s">
        <v>65</v>
      </c>
      <c r="C53" s="47">
        <v>1</v>
      </c>
      <c r="D53" s="47" t="s">
        <v>175</v>
      </c>
      <c r="E53" s="47" t="s">
        <v>66</v>
      </c>
      <c r="F53" s="47" t="s">
        <v>70</v>
      </c>
      <c r="G53" s="47" t="s">
        <v>72</v>
      </c>
      <c r="H53" s="55">
        <v>134504</v>
      </c>
      <c r="I53" s="55">
        <v>134504</v>
      </c>
      <c r="J53" s="55">
        <v>134168</v>
      </c>
      <c r="K53" s="45">
        <f t="shared" si="1"/>
        <v>99.750193302801407</v>
      </c>
    </row>
    <row r="54" spans="1:11" s="11" customFormat="1" ht="39" customHeight="1" x14ac:dyDescent="0.2">
      <c r="A54" s="48" t="s">
        <v>89</v>
      </c>
      <c r="B54" s="49" t="s">
        <v>65</v>
      </c>
      <c r="C54" s="49">
        <v>1</v>
      </c>
      <c r="D54" s="49" t="s">
        <v>203</v>
      </c>
      <c r="E54" s="50" t="s">
        <v>0</v>
      </c>
      <c r="F54" s="50" t="s">
        <v>0</v>
      </c>
      <c r="G54" s="50" t="s">
        <v>0</v>
      </c>
      <c r="H54" s="51">
        <f>H55</f>
        <v>5477405.0700000003</v>
      </c>
      <c r="I54" s="51">
        <f t="shared" ref="I54:J54" si="20">I55</f>
        <v>5477405.0700000003</v>
      </c>
      <c r="J54" s="51">
        <f t="shared" si="20"/>
        <v>5245904.83</v>
      </c>
      <c r="K54" s="51">
        <f t="shared" si="1"/>
        <v>95.773541722011075</v>
      </c>
    </row>
    <row r="55" spans="1:11" s="11" customFormat="1" ht="57" customHeight="1" x14ac:dyDescent="0.2">
      <c r="A55" s="48" t="s">
        <v>180</v>
      </c>
      <c r="B55" s="49" t="s">
        <v>65</v>
      </c>
      <c r="C55" s="49">
        <v>1</v>
      </c>
      <c r="D55" s="49" t="s">
        <v>203</v>
      </c>
      <c r="E55" s="49" t="s">
        <v>66</v>
      </c>
      <c r="F55" s="52" t="s">
        <v>0</v>
      </c>
      <c r="G55" s="52" t="s">
        <v>0</v>
      </c>
      <c r="H55" s="51">
        <f>H56+H60</f>
        <v>5477405.0700000003</v>
      </c>
      <c r="I55" s="51">
        <f t="shared" ref="I55:J55" si="21">I56+I60</f>
        <v>5477405.0700000003</v>
      </c>
      <c r="J55" s="51">
        <f t="shared" si="21"/>
        <v>5245904.83</v>
      </c>
      <c r="K55" s="51">
        <f t="shared" si="1"/>
        <v>95.773541722011075</v>
      </c>
    </row>
    <row r="56" spans="1:11" s="26" customFormat="1" ht="54" customHeight="1" x14ac:dyDescent="0.2">
      <c r="A56" s="53" t="s">
        <v>186</v>
      </c>
      <c r="B56" s="47" t="s">
        <v>65</v>
      </c>
      <c r="C56" s="47">
        <v>1</v>
      </c>
      <c r="D56" s="47" t="s">
        <v>203</v>
      </c>
      <c r="E56" s="47" t="s">
        <v>66</v>
      </c>
      <c r="F56" s="47" t="s">
        <v>237</v>
      </c>
      <c r="G56" s="54" t="s">
        <v>0</v>
      </c>
      <c r="H56" s="55">
        <f>H57</f>
        <v>5216993.07</v>
      </c>
      <c r="I56" s="55">
        <f>I57</f>
        <v>5216993.07</v>
      </c>
      <c r="J56" s="55">
        <f>J57</f>
        <v>4985492.83</v>
      </c>
      <c r="K56" s="55">
        <f t="shared" si="1"/>
        <v>95.562573365657158</v>
      </c>
    </row>
    <row r="57" spans="1:11" s="26" customFormat="1" ht="35.25" customHeight="1" x14ac:dyDescent="0.2">
      <c r="A57" s="53" t="s">
        <v>33</v>
      </c>
      <c r="B57" s="47" t="s">
        <v>65</v>
      </c>
      <c r="C57" s="47">
        <v>1</v>
      </c>
      <c r="D57" s="47" t="s">
        <v>203</v>
      </c>
      <c r="E57" s="47" t="s">
        <v>66</v>
      </c>
      <c r="F57" s="47" t="s">
        <v>237</v>
      </c>
      <c r="G57" s="47" t="s">
        <v>34</v>
      </c>
      <c r="H57" s="55">
        <f>H58+H59</f>
        <v>5216993.07</v>
      </c>
      <c r="I57" s="55">
        <f>I58+I59</f>
        <v>5216993.07</v>
      </c>
      <c r="J57" s="55">
        <f>J58+J59</f>
        <v>4985492.83</v>
      </c>
      <c r="K57" s="55">
        <f t="shared" si="1"/>
        <v>95.562573365657158</v>
      </c>
    </row>
    <row r="58" spans="1:11" s="26" customFormat="1" ht="26.25" customHeight="1" x14ac:dyDescent="0.2">
      <c r="A58" s="53" t="s">
        <v>189</v>
      </c>
      <c r="B58" s="47" t="s">
        <v>65</v>
      </c>
      <c r="C58" s="47">
        <v>1</v>
      </c>
      <c r="D58" s="47" t="s">
        <v>203</v>
      </c>
      <c r="E58" s="47" t="s">
        <v>66</v>
      </c>
      <c r="F58" s="47" t="s">
        <v>237</v>
      </c>
      <c r="G58" s="47" t="s">
        <v>238</v>
      </c>
      <c r="H58" s="55">
        <v>934753.07</v>
      </c>
      <c r="I58" s="55">
        <v>934753.07</v>
      </c>
      <c r="J58" s="55">
        <v>933752.83</v>
      </c>
      <c r="K58" s="55">
        <f t="shared" si="1"/>
        <v>99.89299420006185</v>
      </c>
    </row>
    <row r="59" spans="1:11" ht="34.5" customHeight="1" x14ac:dyDescent="0.2">
      <c r="A59" s="53" t="s">
        <v>71</v>
      </c>
      <c r="B59" s="47" t="s">
        <v>65</v>
      </c>
      <c r="C59" s="47">
        <v>1</v>
      </c>
      <c r="D59" s="47" t="s">
        <v>203</v>
      </c>
      <c r="E59" s="47" t="s">
        <v>66</v>
      </c>
      <c r="F59" s="47" t="s">
        <v>237</v>
      </c>
      <c r="G59" s="47" t="s">
        <v>72</v>
      </c>
      <c r="H59" s="55">
        <v>4282240</v>
      </c>
      <c r="I59" s="55">
        <v>4282240</v>
      </c>
      <c r="J59" s="55">
        <v>4051740</v>
      </c>
      <c r="K59" s="55">
        <f t="shared" si="1"/>
        <v>94.61730309370796</v>
      </c>
    </row>
    <row r="60" spans="1:11" s="39" customFormat="1" ht="45.75" customHeight="1" x14ac:dyDescent="0.2">
      <c r="A60" s="53" t="s">
        <v>89</v>
      </c>
      <c r="B60" s="47" t="s">
        <v>65</v>
      </c>
      <c r="C60" s="47">
        <v>1</v>
      </c>
      <c r="D60" s="47" t="s">
        <v>203</v>
      </c>
      <c r="E60" s="47" t="s">
        <v>66</v>
      </c>
      <c r="F60" s="47" t="s">
        <v>204</v>
      </c>
      <c r="G60" s="54" t="s">
        <v>0</v>
      </c>
      <c r="H60" s="55">
        <v>260412</v>
      </c>
      <c r="I60" s="55">
        <v>260412</v>
      </c>
      <c r="J60" s="55">
        <f>J61</f>
        <v>260412</v>
      </c>
      <c r="K60" s="55">
        <f t="shared" si="1"/>
        <v>100</v>
      </c>
    </row>
    <row r="61" spans="1:11" s="39" customFormat="1" ht="29.25" customHeight="1" x14ac:dyDescent="0.2">
      <c r="A61" s="53" t="s">
        <v>33</v>
      </c>
      <c r="B61" s="47" t="s">
        <v>65</v>
      </c>
      <c r="C61" s="47">
        <v>1</v>
      </c>
      <c r="D61" s="47" t="s">
        <v>203</v>
      </c>
      <c r="E61" s="47" t="s">
        <v>66</v>
      </c>
      <c r="F61" s="47" t="s">
        <v>204</v>
      </c>
      <c r="G61" s="47" t="s">
        <v>34</v>
      </c>
      <c r="H61" s="55">
        <v>260412</v>
      </c>
      <c r="I61" s="55">
        <v>260412</v>
      </c>
      <c r="J61" s="55">
        <f>J62</f>
        <v>260412</v>
      </c>
      <c r="K61" s="55">
        <f t="shared" si="1"/>
        <v>100</v>
      </c>
    </row>
    <row r="62" spans="1:11" s="39" customFormat="1" ht="39" customHeight="1" x14ac:dyDescent="0.2">
      <c r="A62" s="53" t="s">
        <v>71</v>
      </c>
      <c r="B62" s="47" t="s">
        <v>65</v>
      </c>
      <c r="C62" s="47">
        <v>1</v>
      </c>
      <c r="D62" s="47" t="s">
        <v>203</v>
      </c>
      <c r="E62" s="47" t="s">
        <v>66</v>
      </c>
      <c r="F62" s="47" t="s">
        <v>204</v>
      </c>
      <c r="G62" s="47" t="s">
        <v>72</v>
      </c>
      <c r="H62" s="55">
        <v>260412</v>
      </c>
      <c r="I62" s="55">
        <v>260412</v>
      </c>
      <c r="J62" s="55">
        <v>260412</v>
      </c>
      <c r="K62" s="55">
        <f t="shared" si="1"/>
        <v>100</v>
      </c>
    </row>
    <row r="63" spans="1:11" ht="86.25" customHeight="1" x14ac:dyDescent="0.2">
      <c r="A63" s="48" t="s">
        <v>239</v>
      </c>
      <c r="B63" s="49" t="s">
        <v>65</v>
      </c>
      <c r="C63" s="49">
        <v>1</v>
      </c>
      <c r="D63" s="49" t="s">
        <v>205</v>
      </c>
      <c r="E63" s="50" t="s">
        <v>0</v>
      </c>
      <c r="F63" s="50" t="s">
        <v>0</v>
      </c>
      <c r="G63" s="50" t="s">
        <v>0</v>
      </c>
      <c r="H63" s="51">
        <f t="shared" ref="H63:I64" si="22">H64</f>
        <v>134791108.81</v>
      </c>
      <c r="I63" s="51">
        <f t="shared" si="22"/>
        <v>134791108.81</v>
      </c>
      <c r="J63" s="51">
        <f>J64</f>
        <v>132143230.88000001</v>
      </c>
      <c r="K63" s="51">
        <f t="shared" si="1"/>
        <v>98.035569294312722</v>
      </c>
    </row>
    <row r="64" spans="1:11" ht="51" customHeight="1" x14ac:dyDescent="0.2">
      <c r="A64" s="48" t="s">
        <v>180</v>
      </c>
      <c r="B64" s="49" t="s">
        <v>65</v>
      </c>
      <c r="C64" s="49">
        <v>1</v>
      </c>
      <c r="D64" s="49" t="s">
        <v>205</v>
      </c>
      <c r="E64" s="49" t="s">
        <v>66</v>
      </c>
      <c r="F64" s="52" t="s">
        <v>0</v>
      </c>
      <c r="G64" s="52" t="s">
        <v>0</v>
      </c>
      <c r="H64" s="51">
        <f t="shared" si="22"/>
        <v>134791108.81</v>
      </c>
      <c r="I64" s="51">
        <f t="shared" si="22"/>
        <v>134791108.81</v>
      </c>
      <c r="J64" s="51">
        <f>J65</f>
        <v>132143230.88000001</v>
      </c>
      <c r="K64" s="51">
        <f t="shared" si="1"/>
        <v>98.035569294312722</v>
      </c>
    </row>
    <row r="65" spans="1:11" ht="62.25" customHeight="1" x14ac:dyDescent="0.2">
      <c r="A65" s="53" t="s">
        <v>53</v>
      </c>
      <c r="B65" s="47" t="s">
        <v>65</v>
      </c>
      <c r="C65" s="47">
        <v>1</v>
      </c>
      <c r="D65" s="47" t="s">
        <v>205</v>
      </c>
      <c r="E65" s="47" t="s">
        <v>66</v>
      </c>
      <c r="F65" s="47" t="s">
        <v>54</v>
      </c>
      <c r="G65" s="54" t="s">
        <v>0</v>
      </c>
      <c r="H65" s="55">
        <f t="shared" ref="H65:I65" si="23">H66+H68+H70</f>
        <v>134791108.81</v>
      </c>
      <c r="I65" s="55">
        <f t="shared" si="23"/>
        <v>134791108.81</v>
      </c>
      <c r="J65" s="55">
        <f>J66+J68+J70</f>
        <v>132143230.88000001</v>
      </c>
      <c r="K65" s="45">
        <f t="shared" si="1"/>
        <v>98.035569294312722</v>
      </c>
    </row>
    <row r="66" spans="1:11" ht="119.25" customHeight="1" x14ac:dyDescent="0.2">
      <c r="A66" s="53" t="s">
        <v>22</v>
      </c>
      <c r="B66" s="47" t="s">
        <v>65</v>
      </c>
      <c r="C66" s="47">
        <v>1</v>
      </c>
      <c r="D66" s="47" t="s">
        <v>205</v>
      </c>
      <c r="E66" s="47" t="s">
        <v>66</v>
      </c>
      <c r="F66" s="47" t="s">
        <v>54</v>
      </c>
      <c r="G66" s="47" t="s">
        <v>23</v>
      </c>
      <c r="H66" s="55">
        <f t="shared" ref="H66:I66" si="24">H67</f>
        <v>111592323.42</v>
      </c>
      <c r="I66" s="55">
        <f t="shared" si="24"/>
        <v>111592323.42</v>
      </c>
      <c r="J66" s="55">
        <f>J67</f>
        <v>109204988.37</v>
      </c>
      <c r="K66" s="45">
        <f t="shared" si="1"/>
        <v>97.860663729515878</v>
      </c>
    </row>
    <row r="67" spans="1:11" ht="48.75" customHeight="1" x14ac:dyDescent="0.2">
      <c r="A67" s="53" t="s">
        <v>73</v>
      </c>
      <c r="B67" s="47" t="s">
        <v>65</v>
      </c>
      <c r="C67" s="47">
        <v>1</v>
      </c>
      <c r="D67" s="47" t="s">
        <v>205</v>
      </c>
      <c r="E67" s="47" t="s">
        <v>66</v>
      </c>
      <c r="F67" s="47" t="s">
        <v>54</v>
      </c>
      <c r="G67" s="47">
        <v>110</v>
      </c>
      <c r="H67" s="55">
        <v>111592323.42</v>
      </c>
      <c r="I67" s="55">
        <v>111592323.42</v>
      </c>
      <c r="J67" s="55">
        <v>109204988.37</v>
      </c>
      <c r="K67" s="55">
        <f t="shared" si="1"/>
        <v>97.860663729515878</v>
      </c>
    </row>
    <row r="68" spans="1:11" ht="56.25" customHeight="1" x14ac:dyDescent="0.2">
      <c r="A68" s="53" t="s">
        <v>26</v>
      </c>
      <c r="B68" s="47" t="s">
        <v>65</v>
      </c>
      <c r="C68" s="47">
        <v>1</v>
      </c>
      <c r="D68" s="47" t="s">
        <v>205</v>
      </c>
      <c r="E68" s="47" t="s">
        <v>66</v>
      </c>
      <c r="F68" s="47" t="s">
        <v>54</v>
      </c>
      <c r="G68" s="47" t="s">
        <v>27</v>
      </c>
      <c r="H68" s="55">
        <f t="shared" ref="H68:I68" si="25">H69</f>
        <v>23030785.390000001</v>
      </c>
      <c r="I68" s="55">
        <f t="shared" si="25"/>
        <v>23030785.390000001</v>
      </c>
      <c r="J68" s="55">
        <f>J69</f>
        <v>22894301.510000002</v>
      </c>
      <c r="K68" s="55">
        <f t="shared" si="1"/>
        <v>99.407385038378848</v>
      </c>
    </row>
    <row r="69" spans="1:11" ht="51" customHeight="1" x14ac:dyDescent="0.2">
      <c r="A69" s="53" t="s">
        <v>28</v>
      </c>
      <c r="B69" s="47" t="s">
        <v>65</v>
      </c>
      <c r="C69" s="47">
        <v>1</v>
      </c>
      <c r="D69" s="47" t="s">
        <v>205</v>
      </c>
      <c r="E69" s="47" t="s">
        <v>66</v>
      </c>
      <c r="F69" s="47" t="s">
        <v>54</v>
      </c>
      <c r="G69" s="47" t="s">
        <v>29</v>
      </c>
      <c r="H69" s="55">
        <v>23030785.390000001</v>
      </c>
      <c r="I69" s="55">
        <v>23030785.390000001</v>
      </c>
      <c r="J69" s="55">
        <v>22894301.510000002</v>
      </c>
      <c r="K69" s="45">
        <f t="shared" si="1"/>
        <v>99.407385038378848</v>
      </c>
    </row>
    <row r="70" spans="1:11" ht="24" customHeight="1" x14ac:dyDescent="0.2">
      <c r="A70" s="53" t="s">
        <v>33</v>
      </c>
      <c r="B70" s="47" t="s">
        <v>65</v>
      </c>
      <c r="C70" s="47">
        <v>1</v>
      </c>
      <c r="D70" s="47" t="s">
        <v>205</v>
      </c>
      <c r="E70" s="47" t="s">
        <v>66</v>
      </c>
      <c r="F70" s="47" t="s">
        <v>54</v>
      </c>
      <c r="G70" s="47" t="s">
        <v>34</v>
      </c>
      <c r="H70" s="55">
        <v>168000</v>
      </c>
      <c r="I70" s="55">
        <v>168000</v>
      </c>
      <c r="J70" s="55">
        <f>J71</f>
        <v>43941</v>
      </c>
      <c r="K70" s="55">
        <f t="shared" si="1"/>
        <v>26.155357142857145</v>
      </c>
    </row>
    <row r="71" spans="1:11" ht="37.5" customHeight="1" x14ac:dyDescent="0.2">
      <c r="A71" s="53" t="s">
        <v>71</v>
      </c>
      <c r="B71" s="47" t="s">
        <v>65</v>
      </c>
      <c r="C71" s="47">
        <v>1</v>
      </c>
      <c r="D71" s="47" t="s">
        <v>205</v>
      </c>
      <c r="E71" s="47" t="s">
        <v>66</v>
      </c>
      <c r="F71" s="47" t="s">
        <v>54</v>
      </c>
      <c r="G71" s="47" t="s">
        <v>72</v>
      </c>
      <c r="H71" s="55">
        <v>168000</v>
      </c>
      <c r="I71" s="55">
        <v>168000</v>
      </c>
      <c r="J71" s="55">
        <v>43941</v>
      </c>
      <c r="K71" s="55">
        <f t="shared" si="1"/>
        <v>26.155357142857145</v>
      </c>
    </row>
    <row r="72" spans="1:11" ht="70.5" customHeight="1" x14ac:dyDescent="0.2">
      <c r="A72" s="48" t="s">
        <v>240</v>
      </c>
      <c r="B72" s="49" t="s">
        <v>65</v>
      </c>
      <c r="C72" s="49">
        <v>1</v>
      </c>
      <c r="D72" s="49" t="s">
        <v>206</v>
      </c>
      <c r="E72" s="50" t="s">
        <v>0</v>
      </c>
      <c r="F72" s="50" t="s">
        <v>0</v>
      </c>
      <c r="G72" s="50" t="s">
        <v>0</v>
      </c>
      <c r="H72" s="51">
        <f t="shared" ref="H72:I75" si="26">H73</f>
        <v>84000</v>
      </c>
      <c r="I72" s="51">
        <f t="shared" si="26"/>
        <v>84000</v>
      </c>
      <c r="J72" s="51">
        <f>J73</f>
        <v>84000</v>
      </c>
      <c r="K72" s="51">
        <f t="shared" si="1"/>
        <v>100</v>
      </c>
    </row>
    <row r="73" spans="1:11" ht="57.75" customHeight="1" x14ac:dyDescent="0.2">
      <c r="A73" s="48" t="s">
        <v>180</v>
      </c>
      <c r="B73" s="49" t="s">
        <v>65</v>
      </c>
      <c r="C73" s="49">
        <v>1</v>
      </c>
      <c r="D73" s="49" t="s">
        <v>206</v>
      </c>
      <c r="E73" s="49" t="s">
        <v>66</v>
      </c>
      <c r="F73" s="52" t="s">
        <v>0</v>
      </c>
      <c r="G73" s="52" t="s">
        <v>0</v>
      </c>
      <c r="H73" s="51">
        <f t="shared" si="26"/>
        <v>84000</v>
      </c>
      <c r="I73" s="51">
        <f t="shared" si="26"/>
        <v>84000</v>
      </c>
      <c r="J73" s="51">
        <f>J74</f>
        <v>84000</v>
      </c>
      <c r="K73" s="51">
        <f t="shared" si="1"/>
        <v>100</v>
      </c>
    </row>
    <row r="74" spans="1:11" ht="48" customHeight="1" x14ac:dyDescent="0.2">
      <c r="A74" s="53" t="s">
        <v>181</v>
      </c>
      <c r="B74" s="47" t="s">
        <v>65</v>
      </c>
      <c r="C74" s="47">
        <v>1</v>
      </c>
      <c r="D74" s="47" t="s">
        <v>206</v>
      </c>
      <c r="E74" s="47" t="s">
        <v>66</v>
      </c>
      <c r="F74" s="47" t="s">
        <v>75</v>
      </c>
      <c r="G74" s="54" t="s">
        <v>0</v>
      </c>
      <c r="H74" s="55">
        <f t="shared" si="26"/>
        <v>84000</v>
      </c>
      <c r="I74" s="55">
        <f t="shared" si="26"/>
        <v>84000</v>
      </c>
      <c r="J74" s="55">
        <f>J75</f>
        <v>84000</v>
      </c>
      <c r="K74" s="55">
        <f t="shared" si="1"/>
        <v>100</v>
      </c>
    </row>
    <row r="75" spans="1:11" ht="32.25" customHeight="1" x14ac:dyDescent="0.2">
      <c r="A75" s="53" t="s">
        <v>33</v>
      </c>
      <c r="B75" s="47" t="s">
        <v>65</v>
      </c>
      <c r="C75" s="47">
        <v>1</v>
      </c>
      <c r="D75" s="47" t="s">
        <v>206</v>
      </c>
      <c r="E75" s="47" t="s">
        <v>66</v>
      </c>
      <c r="F75" s="47" t="s">
        <v>75</v>
      </c>
      <c r="G75" s="47" t="s">
        <v>34</v>
      </c>
      <c r="H75" s="55">
        <f t="shared" si="26"/>
        <v>84000</v>
      </c>
      <c r="I75" s="55">
        <f t="shared" si="26"/>
        <v>84000</v>
      </c>
      <c r="J75" s="55">
        <f>J76</f>
        <v>84000</v>
      </c>
      <c r="K75" s="55">
        <f t="shared" si="1"/>
        <v>100</v>
      </c>
    </row>
    <row r="76" spans="1:11" s="9" customFormat="1" ht="36.75" customHeight="1" x14ac:dyDescent="0.2">
      <c r="A76" s="53" t="s">
        <v>71</v>
      </c>
      <c r="B76" s="47" t="s">
        <v>65</v>
      </c>
      <c r="C76" s="47">
        <v>1</v>
      </c>
      <c r="D76" s="47" t="s">
        <v>206</v>
      </c>
      <c r="E76" s="47" t="s">
        <v>66</v>
      </c>
      <c r="F76" s="47" t="s">
        <v>75</v>
      </c>
      <c r="G76" s="47" t="s">
        <v>72</v>
      </c>
      <c r="H76" s="55">
        <v>84000</v>
      </c>
      <c r="I76" s="55">
        <v>84000</v>
      </c>
      <c r="J76" s="55">
        <v>84000</v>
      </c>
      <c r="K76" s="55">
        <f t="shared" si="1"/>
        <v>100</v>
      </c>
    </row>
    <row r="77" spans="1:11" s="9" customFormat="1" ht="81" customHeight="1" x14ac:dyDescent="0.2">
      <c r="A77" s="48" t="s">
        <v>241</v>
      </c>
      <c r="B77" s="49" t="s">
        <v>65</v>
      </c>
      <c r="C77" s="49">
        <v>1</v>
      </c>
      <c r="D77" s="49" t="s">
        <v>207</v>
      </c>
      <c r="E77" s="50" t="s">
        <v>0</v>
      </c>
      <c r="F77" s="50" t="s">
        <v>0</v>
      </c>
      <c r="G77" s="50" t="s">
        <v>0</v>
      </c>
      <c r="H77" s="65">
        <f t="shared" ref="H77:I80" si="27">H78</f>
        <v>1036339</v>
      </c>
      <c r="I77" s="65">
        <f t="shared" si="27"/>
        <v>1036339</v>
      </c>
      <c r="J77" s="51">
        <f>J78</f>
        <v>1036339</v>
      </c>
      <c r="K77" s="51">
        <f t="shared" si="1"/>
        <v>100</v>
      </c>
    </row>
    <row r="78" spans="1:11" s="9" customFormat="1" ht="60" customHeight="1" x14ac:dyDescent="0.2">
      <c r="A78" s="48" t="s">
        <v>180</v>
      </c>
      <c r="B78" s="49" t="s">
        <v>65</v>
      </c>
      <c r="C78" s="49">
        <v>1</v>
      </c>
      <c r="D78" s="49" t="s">
        <v>207</v>
      </c>
      <c r="E78" s="49" t="s">
        <v>66</v>
      </c>
      <c r="F78" s="52" t="s">
        <v>0</v>
      </c>
      <c r="G78" s="52" t="s">
        <v>0</v>
      </c>
      <c r="H78" s="65">
        <f t="shared" si="27"/>
        <v>1036339</v>
      </c>
      <c r="I78" s="65">
        <f t="shared" si="27"/>
        <v>1036339</v>
      </c>
      <c r="J78" s="51">
        <f>J79</f>
        <v>1036339</v>
      </c>
      <c r="K78" s="51">
        <f t="shared" si="1"/>
        <v>100</v>
      </c>
    </row>
    <row r="79" spans="1:11" ht="85.5" customHeight="1" x14ac:dyDescent="0.2">
      <c r="A79" s="53" t="s">
        <v>242</v>
      </c>
      <c r="B79" s="47" t="s">
        <v>65</v>
      </c>
      <c r="C79" s="47">
        <v>1</v>
      </c>
      <c r="D79" s="47" t="s">
        <v>207</v>
      </c>
      <c r="E79" s="47" t="s">
        <v>66</v>
      </c>
      <c r="F79" s="47" t="s">
        <v>76</v>
      </c>
      <c r="G79" s="54" t="s">
        <v>0</v>
      </c>
      <c r="H79" s="68">
        <f t="shared" si="27"/>
        <v>1036339</v>
      </c>
      <c r="I79" s="68">
        <f t="shared" si="27"/>
        <v>1036339</v>
      </c>
      <c r="J79" s="55">
        <f>J80</f>
        <v>1036339</v>
      </c>
      <c r="K79" s="45">
        <f t="shared" si="1"/>
        <v>100</v>
      </c>
    </row>
    <row r="80" spans="1:11" ht="117" customHeight="1" x14ac:dyDescent="0.2">
      <c r="A80" s="53" t="s">
        <v>22</v>
      </c>
      <c r="B80" s="47" t="s">
        <v>65</v>
      </c>
      <c r="C80" s="47">
        <v>1</v>
      </c>
      <c r="D80" s="47" t="s">
        <v>207</v>
      </c>
      <c r="E80" s="47" t="s">
        <v>66</v>
      </c>
      <c r="F80" s="47" t="s">
        <v>76</v>
      </c>
      <c r="G80" s="47" t="s">
        <v>23</v>
      </c>
      <c r="H80" s="68">
        <f t="shared" si="27"/>
        <v>1036339</v>
      </c>
      <c r="I80" s="68">
        <f t="shared" si="27"/>
        <v>1036339</v>
      </c>
      <c r="J80" s="55">
        <f>J81</f>
        <v>1036339</v>
      </c>
      <c r="K80" s="55">
        <f t="shared" si="1"/>
        <v>100</v>
      </c>
    </row>
    <row r="81" spans="1:11" ht="54" customHeight="1" x14ac:dyDescent="0.2">
      <c r="A81" s="53" t="s">
        <v>24</v>
      </c>
      <c r="B81" s="47" t="s">
        <v>65</v>
      </c>
      <c r="C81" s="47">
        <v>1</v>
      </c>
      <c r="D81" s="47" t="s">
        <v>207</v>
      </c>
      <c r="E81" s="47" t="s">
        <v>66</v>
      </c>
      <c r="F81" s="47" t="s">
        <v>76</v>
      </c>
      <c r="G81" s="47" t="s">
        <v>25</v>
      </c>
      <c r="H81" s="55">
        <v>1036339</v>
      </c>
      <c r="I81" s="55">
        <v>1036339</v>
      </c>
      <c r="J81" s="55">
        <v>1036339</v>
      </c>
      <c r="K81" s="55">
        <f t="shared" si="1"/>
        <v>100</v>
      </c>
    </row>
    <row r="82" spans="1:11" ht="257.25" customHeight="1" x14ac:dyDescent="0.2">
      <c r="A82" s="48" t="s">
        <v>243</v>
      </c>
      <c r="B82" s="49" t="s">
        <v>65</v>
      </c>
      <c r="C82" s="49">
        <v>1</v>
      </c>
      <c r="D82" s="49" t="s">
        <v>83</v>
      </c>
      <c r="E82" s="50" t="s">
        <v>0</v>
      </c>
      <c r="F82" s="50" t="s">
        <v>0</v>
      </c>
      <c r="G82" s="50" t="s">
        <v>0</v>
      </c>
      <c r="H82" s="51">
        <f t="shared" ref="H82:I83" si="28">H83</f>
        <v>1791708</v>
      </c>
      <c r="I82" s="51">
        <f t="shared" si="28"/>
        <v>1791708</v>
      </c>
      <c r="J82" s="51">
        <f>J83</f>
        <v>1791708</v>
      </c>
      <c r="K82" s="51">
        <f t="shared" si="1"/>
        <v>100</v>
      </c>
    </row>
    <row r="83" spans="1:11" s="26" customFormat="1" ht="48" customHeight="1" x14ac:dyDescent="0.2">
      <c r="A83" s="48" t="s">
        <v>180</v>
      </c>
      <c r="B83" s="49" t="s">
        <v>65</v>
      </c>
      <c r="C83" s="49">
        <v>1</v>
      </c>
      <c r="D83" s="49" t="s">
        <v>83</v>
      </c>
      <c r="E83" s="49" t="s">
        <v>66</v>
      </c>
      <c r="F83" s="52" t="s">
        <v>0</v>
      </c>
      <c r="G83" s="52" t="s">
        <v>0</v>
      </c>
      <c r="H83" s="51">
        <f t="shared" si="28"/>
        <v>1791708</v>
      </c>
      <c r="I83" s="51">
        <f t="shared" si="28"/>
        <v>1791708</v>
      </c>
      <c r="J83" s="51">
        <f>J84</f>
        <v>1791708</v>
      </c>
      <c r="K83" s="51">
        <f t="shared" si="1"/>
        <v>100</v>
      </c>
    </row>
    <row r="84" spans="1:11" s="39" customFormat="1" ht="78.75" customHeight="1" x14ac:dyDescent="0.2">
      <c r="A84" s="53" t="s">
        <v>244</v>
      </c>
      <c r="B84" s="47" t="s">
        <v>65</v>
      </c>
      <c r="C84" s="47">
        <v>1</v>
      </c>
      <c r="D84" s="47" t="s">
        <v>83</v>
      </c>
      <c r="E84" s="47" t="s">
        <v>66</v>
      </c>
      <c r="F84" s="47" t="s">
        <v>77</v>
      </c>
      <c r="G84" s="54" t="s">
        <v>0</v>
      </c>
      <c r="H84" s="55">
        <f t="shared" ref="H84:I84" si="29">H85+H87</f>
        <v>1791708</v>
      </c>
      <c r="I84" s="55">
        <f t="shared" si="29"/>
        <v>1791708</v>
      </c>
      <c r="J84" s="55">
        <f>J85+J87</f>
        <v>1791708</v>
      </c>
      <c r="K84" s="45">
        <f t="shared" si="1"/>
        <v>100</v>
      </c>
    </row>
    <row r="85" spans="1:11" s="39" customFormat="1" ht="111" customHeight="1" x14ac:dyDescent="0.2">
      <c r="A85" s="53" t="s">
        <v>22</v>
      </c>
      <c r="B85" s="47" t="s">
        <v>65</v>
      </c>
      <c r="C85" s="47">
        <v>1</v>
      </c>
      <c r="D85" s="47" t="s">
        <v>83</v>
      </c>
      <c r="E85" s="47" t="s">
        <v>66</v>
      </c>
      <c r="F85" s="47" t="s">
        <v>77</v>
      </c>
      <c r="G85" s="47" t="s">
        <v>23</v>
      </c>
      <c r="H85" s="55">
        <f t="shared" ref="H85:I85" si="30">H86</f>
        <v>1634638.9</v>
      </c>
      <c r="I85" s="55">
        <f t="shared" si="30"/>
        <v>1634638.9</v>
      </c>
      <c r="J85" s="55">
        <f>J86</f>
        <v>1634638.9</v>
      </c>
      <c r="K85" s="55">
        <f t="shared" si="1"/>
        <v>100</v>
      </c>
    </row>
    <row r="86" spans="1:11" s="39" customFormat="1" ht="48.75" customHeight="1" x14ac:dyDescent="0.2">
      <c r="A86" s="53" t="s">
        <v>24</v>
      </c>
      <c r="B86" s="47" t="s">
        <v>65</v>
      </c>
      <c r="C86" s="47">
        <v>1</v>
      </c>
      <c r="D86" s="47" t="s">
        <v>83</v>
      </c>
      <c r="E86" s="47" t="s">
        <v>66</v>
      </c>
      <c r="F86" s="47" t="s">
        <v>77</v>
      </c>
      <c r="G86" s="47" t="s">
        <v>25</v>
      </c>
      <c r="H86" s="55">
        <v>1634638.9</v>
      </c>
      <c r="I86" s="55">
        <v>1634638.9</v>
      </c>
      <c r="J86" s="55">
        <v>1634638.9</v>
      </c>
      <c r="K86" s="55">
        <f t="shared" si="1"/>
        <v>100</v>
      </c>
    </row>
    <row r="87" spans="1:11" s="26" customFormat="1" ht="50.25" customHeight="1" x14ac:dyDescent="0.2">
      <c r="A87" s="53" t="s">
        <v>26</v>
      </c>
      <c r="B87" s="47" t="s">
        <v>65</v>
      </c>
      <c r="C87" s="47">
        <v>1</v>
      </c>
      <c r="D87" s="47" t="s">
        <v>83</v>
      </c>
      <c r="E87" s="47" t="s">
        <v>66</v>
      </c>
      <c r="F87" s="47" t="s">
        <v>77</v>
      </c>
      <c r="G87" s="47" t="s">
        <v>27</v>
      </c>
      <c r="H87" s="55">
        <f t="shared" ref="H87:I87" si="31">H88</f>
        <v>157069.1</v>
      </c>
      <c r="I87" s="55">
        <f t="shared" si="31"/>
        <v>157069.1</v>
      </c>
      <c r="J87" s="55">
        <f>J88</f>
        <v>157069.1</v>
      </c>
      <c r="K87" s="55">
        <f t="shared" si="1"/>
        <v>100</v>
      </c>
    </row>
    <row r="88" spans="1:11" s="26" customFormat="1" ht="54.75" customHeight="1" x14ac:dyDescent="0.2">
      <c r="A88" s="53" t="s">
        <v>28</v>
      </c>
      <c r="B88" s="47" t="s">
        <v>65</v>
      </c>
      <c r="C88" s="47">
        <v>1</v>
      </c>
      <c r="D88" s="47" t="s">
        <v>83</v>
      </c>
      <c r="E88" s="47" t="s">
        <v>66</v>
      </c>
      <c r="F88" s="47" t="s">
        <v>77</v>
      </c>
      <c r="G88" s="47" t="s">
        <v>29</v>
      </c>
      <c r="H88" s="55">
        <v>157069.1</v>
      </c>
      <c r="I88" s="55">
        <v>157069.1</v>
      </c>
      <c r="J88" s="55">
        <v>157069.1</v>
      </c>
      <c r="K88" s="45">
        <f t="shared" si="1"/>
        <v>100</v>
      </c>
    </row>
    <row r="89" spans="1:11" ht="56.25" customHeight="1" x14ac:dyDescent="0.2">
      <c r="A89" s="48" t="s">
        <v>245</v>
      </c>
      <c r="B89" s="49" t="s">
        <v>65</v>
      </c>
      <c r="C89" s="49">
        <v>1</v>
      </c>
      <c r="D89" s="49" t="s">
        <v>86</v>
      </c>
      <c r="E89" s="50" t="s">
        <v>0</v>
      </c>
      <c r="F89" s="50" t="s">
        <v>0</v>
      </c>
      <c r="G89" s="50" t="s">
        <v>0</v>
      </c>
      <c r="H89" s="51">
        <v>20973</v>
      </c>
      <c r="I89" s="51">
        <v>20973</v>
      </c>
      <c r="J89" s="51">
        <f>J90</f>
        <v>20972.78</v>
      </c>
      <c r="K89" s="51">
        <f t="shared" ref="K89:K160" si="32">J89/I89*100</f>
        <v>99.998951032279592</v>
      </c>
    </row>
    <row r="90" spans="1:11" ht="47.25" customHeight="1" x14ac:dyDescent="0.2">
      <c r="A90" s="48" t="s">
        <v>180</v>
      </c>
      <c r="B90" s="49" t="s">
        <v>65</v>
      </c>
      <c r="C90" s="49">
        <v>1</v>
      </c>
      <c r="D90" s="49" t="s">
        <v>86</v>
      </c>
      <c r="E90" s="49" t="s">
        <v>66</v>
      </c>
      <c r="F90" s="52" t="s">
        <v>0</v>
      </c>
      <c r="G90" s="52" t="s">
        <v>0</v>
      </c>
      <c r="H90" s="51">
        <v>20973</v>
      </c>
      <c r="I90" s="51">
        <v>20973</v>
      </c>
      <c r="J90" s="51">
        <f>J91</f>
        <v>20972.78</v>
      </c>
      <c r="K90" s="51">
        <f t="shared" si="32"/>
        <v>99.998951032279592</v>
      </c>
    </row>
    <row r="91" spans="1:11" ht="32.25" customHeight="1" x14ac:dyDescent="0.2">
      <c r="A91" s="53" t="s">
        <v>78</v>
      </c>
      <c r="B91" s="47" t="s">
        <v>65</v>
      </c>
      <c r="C91" s="47">
        <v>1</v>
      </c>
      <c r="D91" s="47" t="s">
        <v>86</v>
      </c>
      <c r="E91" s="47" t="s">
        <v>66</v>
      </c>
      <c r="F91" s="47" t="s">
        <v>79</v>
      </c>
      <c r="G91" s="54" t="s">
        <v>0</v>
      </c>
      <c r="H91" s="55">
        <v>20973</v>
      </c>
      <c r="I91" s="55">
        <v>20973</v>
      </c>
      <c r="J91" s="55">
        <f>J92</f>
        <v>20972.78</v>
      </c>
      <c r="K91" s="55">
        <f t="shared" si="32"/>
        <v>99.998951032279592</v>
      </c>
    </row>
    <row r="92" spans="1:11" ht="45.75" customHeight="1" x14ac:dyDescent="0.2">
      <c r="A92" s="53" t="s">
        <v>80</v>
      </c>
      <c r="B92" s="47" t="s">
        <v>65</v>
      </c>
      <c r="C92" s="47">
        <v>1</v>
      </c>
      <c r="D92" s="47" t="s">
        <v>86</v>
      </c>
      <c r="E92" s="47" t="s">
        <v>66</v>
      </c>
      <c r="F92" s="47" t="s">
        <v>79</v>
      </c>
      <c r="G92" s="47" t="s">
        <v>81</v>
      </c>
      <c r="H92" s="55">
        <v>20973</v>
      </c>
      <c r="I92" s="55">
        <v>20973</v>
      </c>
      <c r="J92" s="55">
        <f>J93</f>
        <v>20972.78</v>
      </c>
      <c r="K92" s="55">
        <f t="shared" si="32"/>
        <v>99.998951032279592</v>
      </c>
    </row>
    <row r="93" spans="1:11" ht="31.5" customHeight="1" x14ac:dyDescent="0.2">
      <c r="A93" s="53" t="s">
        <v>78</v>
      </c>
      <c r="B93" s="47" t="s">
        <v>65</v>
      </c>
      <c r="C93" s="47">
        <v>1</v>
      </c>
      <c r="D93" s="47" t="s">
        <v>86</v>
      </c>
      <c r="E93" s="47" t="s">
        <v>66</v>
      </c>
      <c r="F93" s="47" t="s">
        <v>79</v>
      </c>
      <c r="G93" s="47" t="s">
        <v>82</v>
      </c>
      <c r="H93" s="55">
        <v>20973</v>
      </c>
      <c r="I93" s="55">
        <v>20973</v>
      </c>
      <c r="J93" s="55">
        <v>20972.78</v>
      </c>
      <c r="K93" s="45">
        <f t="shared" si="32"/>
        <v>99.998951032279592</v>
      </c>
    </row>
    <row r="94" spans="1:11" ht="107.25" customHeight="1" x14ac:dyDescent="0.2">
      <c r="A94" s="48" t="s">
        <v>208</v>
      </c>
      <c r="B94" s="40" t="s">
        <v>65</v>
      </c>
      <c r="C94" s="40" t="s">
        <v>10</v>
      </c>
      <c r="D94" s="40"/>
      <c r="E94" s="40"/>
      <c r="F94" s="40"/>
      <c r="G94" s="40"/>
      <c r="H94" s="51">
        <f>H100+H108+H116+H129+H136+H141+H151+H159+H172+H180+H190+H216+H221+H226+H95+H185+H121</f>
        <v>326591806.75999999</v>
      </c>
      <c r="I94" s="65">
        <f t="shared" ref="I94:J94" si="33">I100+I108+I116+I129+I136+I141+I151+I159+I172+I180+I190+I216+I221+I226+I95+I185+I121</f>
        <v>326591806.75999999</v>
      </c>
      <c r="J94" s="65">
        <f t="shared" si="33"/>
        <v>313803000.61000001</v>
      </c>
      <c r="K94" s="51">
        <f t="shared" si="32"/>
        <v>96.084161976727728</v>
      </c>
    </row>
    <row r="95" spans="1:11" ht="41.25" customHeight="1" x14ac:dyDescent="0.2">
      <c r="A95" s="48" t="s">
        <v>273</v>
      </c>
      <c r="B95" s="49" t="s">
        <v>65</v>
      </c>
      <c r="C95" s="49">
        <v>2</v>
      </c>
      <c r="D95" s="49" t="s">
        <v>272</v>
      </c>
      <c r="E95" s="47"/>
      <c r="F95" s="47"/>
      <c r="G95" s="47"/>
      <c r="H95" s="51">
        <f t="shared" ref="H95:J96" si="34">H96</f>
        <v>5138501.32</v>
      </c>
      <c r="I95" s="51">
        <f t="shared" si="34"/>
        <v>5138501.32</v>
      </c>
      <c r="J95" s="51">
        <f t="shared" si="34"/>
        <v>5138501.32</v>
      </c>
      <c r="K95" s="51">
        <f t="shared" si="32"/>
        <v>100</v>
      </c>
    </row>
    <row r="96" spans="1:11" ht="51.75" customHeight="1" x14ac:dyDescent="0.2">
      <c r="A96" s="48" t="s">
        <v>180</v>
      </c>
      <c r="B96" s="49" t="s">
        <v>65</v>
      </c>
      <c r="C96" s="49">
        <v>2</v>
      </c>
      <c r="D96" s="49" t="s">
        <v>272</v>
      </c>
      <c r="E96" s="49">
        <v>901</v>
      </c>
      <c r="F96" s="47"/>
      <c r="G96" s="47"/>
      <c r="H96" s="51">
        <f t="shared" si="34"/>
        <v>5138501.32</v>
      </c>
      <c r="I96" s="51">
        <f t="shared" si="34"/>
        <v>5138501.32</v>
      </c>
      <c r="J96" s="51">
        <f t="shared" si="34"/>
        <v>5138501.32</v>
      </c>
      <c r="K96" s="51">
        <f t="shared" si="32"/>
        <v>100</v>
      </c>
    </row>
    <row r="97" spans="1:11" ht="42" customHeight="1" x14ac:dyDescent="0.2">
      <c r="A97" s="53" t="s">
        <v>273</v>
      </c>
      <c r="B97" s="47" t="s">
        <v>65</v>
      </c>
      <c r="C97" s="47">
        <v>2</v>
      </c>
      <c r="D97" s="47" t="s">
        <v>272</v>
      </c>
      <c r="E97" s="47" t="s">
        <v>66</v>
      </c>
      <c r="F97" s="47" t="s">
        <v>274</v>
      </c>
      <c r="G97" s="54" t="s">
        <v>0</v>
      </c>
      <c r="H97" s="55">
        <v>5138501.32</v>
      </c>
      <c r="I97" s="55">
        <v>5138501.32</v>
      </c>
      <c r="J97" s="55">
        <f>J98</f>
        <v>5138501.32</v>
      </c>
      <c r="K97" s="45">
        <f t="shared" si="32"/>
        <v>100</v>
      </c>
    </row>
    <row r="98" spans="1:11" ht="48.75" customHeight="1" x14ac:dyDescent="0.2">
      <c r="A98" s="53" t="s">
        <v>102</v>
      </c>
      <c r="B98" s="47" t="s">
        <v>65</v>
      </c>
      <c r="C98" s="47">
        <v>2</v>
      </c>
      <c r="D98" s="47" t="s">
        <v>272</v>
      </c>
      <c r="E98" s="47" t="s">
        <v>66</v>
      </c>
      <c r="F98" s="47" t="s">
        <v>274</v>
      </c>
      <c r="G98" s="47" t="s">
        <v>103</v>
      </c>
      <c r="H98" s="55">
        <v>5138501.32</v>
      </c>
      <c r="I98" s="55">
        <v>5138501.32</v>
      </c>
      <c r="J98" s="55">
        <f>J99</f>
        <v>5138501.32</v>
      </c>
      <c r="K98" s="45">
        <f t="shared" si="32"/>
        <v>100</v>
      </c>
    </row>
    <row r="99" spans="1:11" ht="27.75" customHeight="1" x14ac:dyDescent="0.2">
      <c r="A99" s="53" t="s">
        <v>104</v>
      </c>
      <c r="B99" s="47" t="s">
        <v>65</v>
      </c>
      <c r="C99" s="47">
        <v>2</v>
      </c>
      <c r="D99" s="47" t="s">
        <v>272</v>
      </c>
      <c r="E99" s="47" t="s">
        <v>66</v>
      </c>
      <c r="F99" s="47" t="s">
        <v>274</v>
      </c>
      <c r="G99" s="47" t="s">
        <v>105</v>
      </c>
      <c r="H99" s="55">
        <v>5138501.32</v>
      </c>
      <c r="I99" s="55">
        <v>5138501.32</v>
      </c>
      <c r="J99" s="55">
        <v>5138501.32</v>
      </c>
      <c r="K99" s="45">
        <f t="shared" si="32"/>
        <v>100</v>
      </c>
    </row>
    <row r="100" spans="1:11" ht="147.75" customHeight="1" x14ac:dyDescent="0.2">
      <c r="A100" s="48" t="s">
        <v>214</v>
      </c>
      <c r="B100" s="49" t="s">
        <v>65</v>
      </c>
      <c r="C100" s="49">
        <v>2</v>
      </c>
      <c r="D100" s="49" t="s">
        <v>118</v>
      </c>
      <c r="E100" s="50" t="s">
        <v>0</v>
      </c>
      <c r="F100" s="50" t="s">
        <v>0</v>
      </c>
      <c r="G100" s="50" t="s">
        <v>0</v>
      </c>
      <c r="H100" s="51">
        <f t="shared" ref="H100:I103" si="35">H101</f>
        <v>98872657.00999999</v>
      </c>
      <c r="I100" s="51">
        <f t="shared" si="35"/>
        <v>98872657.00999999</v>
      </c>
      <c r="J100" s="51">
        <f>J101</f>
        <v>93525700.979999989</v>
      </c>
      <c r="K100" s="51">
        <f t="shared" si="32"/>
        <v>94.592078142029493</v>
      </c>
    </row>
    <row r="101" spans="1:11" ht="54" customHeight="1" x14ac:dyDescent="0.2">
      <c r="A101" s="48" t="s">
        <v>180</v>
      </c>
      <c r="B101" s="49" t="s">
        <v>65</v>
      </c>
      <c r="C101" s="49">
        <v>2</v>
      </c>
      <c r="D101" s="49" t="s">
        <v>118</v>
      </c>
      <c r="E101" s="49" t="s">
        <v>66</v>
      </c>
      <c r="F101" s="52" t="s">
        <v>0</v>
      </c>
      <c r="G101" s="52" t="s">
        <v>0</v>
      </c>
      <c r="H101" s="51">
        <f>H102+H105</f>
        <v>98872657.00999999</v>
      </c>
      <c r="I101" s="51">
        <f t="shared" ref="I101:J101" si="36">I102+I105</f>
        <v>98872657.00999999</v>
      </c>
      <c r="J101" s="51">
        <f t="shared" si="36"/>
        <v>93525700.979999989</v>
      </c>
      <c r="K101" s="51">
        <f t="shared" si="32"/>
        <v>94.592078142029493</v>
      </c>
    </row>
    <row r="102" spans="1:11" ht="101.25" customHeight="1" x14ac:dyDescent="0.2">
      <c r="A102" s="53" t="s">
        <v>294</v>
      </c>
      <c r="B102" s="47" t="s">
        <v>65</v>
      </c>
      <c r="C102" s="47">
        <v>2</v>
      </c>
      <c r="D102" s="47" t="s">
        <v>118</v>
      </c>
      <c r="E102" s="47" t="s">
        <v>66</v>
      </c>
      <c r="F102" s="47" t="s">
        <v>295</v>
      </c>
      <c r="G102" s="54" t="s">
        <v>0</v>
      </c>
      <c r="H102" s="55">
        <f t="shared" si="35"/>
        <v>92147799.439999998</v>
      </c>
      <c r="I102" s="55">
        <f t="shared" si="35"/>
        <v>92147799.439999998</v>
      </c>
      <c r="J102" s="55">
        <f>J103</f>
        <v>86800843.409999996</v>
      </c>
      <c r="K102" s="55">
        <f t="shared" si="32"/>
        <v>94.19741321822714</v>
      </c>
    </row>
    <row r="103" spans="1:11" ht="51.75" customHeight="1" x14ac:dyDescent="0.2">
      <c r="A103" s="53" t="s">
        <v>26</v>
      </c>
      <c r="B103" s="47" t="s">
        <v>65</v>
      </c>
      <c r="C103" s="47">
        <v>2</v>
      </c>
      <c r="D103" s="47" t="s">
        <v>118</v>
      </c>
      <c r="E103" s="47" t="s">
        <v>66</v>
      </c>
      <c r="F103" s="47" t="s">
        <v>295</v>
      </c>
      <c r="G103" s="47" t="s">
        <v>27</v>
      </c>
      <c r="H103" s="55">
        <f t="shared" si="35"/>
        <v>92147799.439999998</v>
      </c>
      <c r="I103" s="55">
        <f t="shared" si="35"/>
        <v>92147799.439999998</v>
      </c>
      <c r="J103" s="55">
        <f>J104</f>
        <v>86800843.409999996</v>
      </c>
      <c r="K103" s="55">
        <f t="shared" si="32"/>
        <v>94.19741321822714</v>
      </c>
    </row>
    <row r="104" spans="1:11" ht="51" customHeight="1" x14ac:dyDescent="0.2">
      <c r="A104" s="53" t="s">
        <v>28</v>
      </c>
      <c r="B104" s="47" t="s">
        <v>65</v>
      </c>
      <c r="C104" s="47">
        <v>2</v>
      </c>
      <c r="D104" s="47" t="s">
        <v>118</v>
      </c>
      <c r="E104" s="47" t="s">
        <v>66</v>
      </c>
      <c r="F104" s="47" t="s">
        <v>295</v>
      </c>
      <c r="G104" s="47" t="s">
        <v>29</v>
      </c>
      <c r="H104" s="55">
        <v>92147799.439999998</v>
      </c>
      <c r="I104" s="55">
        <v>92147799.439999998</v>
      </c>
      <c r="J104" s="55">
        <v>86800843.409999996</v>
      </c>
      <c r="K104" s="55">
        <f t="shared" si="32"/>
        <v>94.19741321822714</v>
      </c>
    </row>
    <row r="105" spans="1:11" ht="132.75" customHeight="1" x14ac:dyDescent="0.2">
      <c r="A105" s="53" t="s">
        <v>214</v>
      </c>
      <c r="B105" s="47" t="s">
        <v>65</v>
      </c>
      <c r="C105" s="47">
        <v>2</v>
      </c>
      <c r="D105" s="47" t="s">
        <v>118</v>
      </c>
      <c r="E105" s="47" t="s">
        <v>66</v>
      </c>
      <c r="F105" s="47" t="s">
        <v>119</v>
      </c>
      <c r="G105" s="54" t="s">
        <v>0</v>
      </c>
      <c r="H105" s="55">
        <f t="shared" ref="H105:J106" si="37">H106</f>
        <v>6724857.5700000003</v>
      </c>
      <c r="I105" s="55">
        <f t="shared" si="37"/>
        <v>6724857.5700000003</v>
      </c>
      <c r="J105" s="55">
        <f t="shared" si="37"/>
        <v>6724857.5700000003</v>
      </c>
      <c r="K105" s="45">
        <f t="shared" si="32"/>
        <v>100</v>
      </c>
    </row>
    <row r="106" spans="1:11" ht="50.25" customHeight="1" x14ac:dyDescent="0.2">
      <c r="A106" s="53" t="s">
        <v>26</v>
      </c>
      <c r="B106" s="47" t="s">
        <v>65</v>
      </c>
      <c r="C106" s="47">
        <v>2</v>
      </c>
      <c r="D106" s="47" t="s">
        <v>118</v>
      </c>
      <c r="E106" s="47" t="s">
        <v>66</v>
      </c>
      <c r="F106" s="47" t="s">
        <v>119</v>
      </c>
      <c r="G106" s="47" t="s">
        <v>27</v>
      </c>
      <c r="H106" s="55">
        <f t="shared" si="37"/>
        <v>6724857.5700000003</v>
      </c>
      <c r="I106" s="55">
        <f t="shared" si="37"/>
        <v>6724857.5700000003</v>
      </c>
      <c r="J106" s="55">
        <f t="shared" si="37"/>
        <v>6724857.5700000003</v>
      </c>
      <c r="K106" s="55">
        <f t="shared" si="32"/>
        <v>100</v>
      </c>
    </row>
    <row r="107" spans="1:11" ht="54.75" customHeight="1" x14ac:dyDescent="0.2">
      <c r="A107" s="53" t="s">
        <v>28</v>
      </c>
      <c r="B107" s="47" t="s">
        <v>65</v>
      </c>
      <c r="C107" s="47">
        <v>2</v>
      </c>
      <c r="D107" s="47" t="s">
        <v>118</v>
      </c>
      <c r="E107" s="47" t="s">
        <v>66</v>
      </c>
      <c r="F107" s="47" t="s">
        <v>119</v>
      </c>
      <c r="G107" s="47" t="s">
        <v>29</v>
      </c>
      <c r="H107" s="55">
        <v>6724857.5700000003</v>
      </c>
      <c r="I107" s="55">
        <v>6724857.5700000003</v>
      </c>
      <c r="J107" s="55">
        <v>6724857.5700000003</v>
      </c>
      <c r="K107" s="55">
        <f t="shared" si="32"/>
        <v>100</v>
      </c>
    </row>
    <row r="108" spans="1:11" ht="146.25" customHeight="1" x14ac:dyDescent="0.2">
      <c r="A108" s="48" t="s">
        <v>246</v>
      </c>
      <c r="B108" s="49" t="s">
        <v>65</v>
      </c>
      <c r="C108" s="49">
        <v>2</v>
      </c>
      <c r="D108" s="49" t="s">
        <v>247</v>
      </c>
      <c r="E108" s="50" t="s">
        <v>0</v>
      </c>
      <c r="F108" s="50" t="s">
        <v>0</v>
      </c>
      <c r="G108" s="50" t="s">
        <v>0</v>
      </c>
      <c r="H108" s="51">
        <f>H109</f>
        <v>28205671.760000002</v>
      </c>
      <c r="I108" s="51">
        <f>I109</f>
        <v>28205671.760000002</v>
      </c>
      <c r="J108" s="51">
        <f>J109</f>
        <v>27778627.140000001</v>
      </c>
      <c r="K108" s="51">
        <f t="shared" si="32"/>
        <v>98.485961888680791</v>
      </c>
    </row>
    <row r="109" spans="1:11" s="39" customFormat="1" ht="60" customHeight="1" x14ac:dyDescent="0.2">
      <c r="A109" s="48" t="s">
        <v>180</v>
      </c>
      <c r="B109" s="49" t="s">
        <v>65</v>
      </c>
      <c r="C109" s="49">
        <v>2</v>
      </c>
      <c r="D109" s="49" t="s">
        <v>247</v>
      </c>
      <c r="E109" s="49" t="s">
        <v>66</v>
      </c>
      <c r="F109" s="52" t="s">
        <v>0</v>
      </c>
      <c r="G109" s="52" t="s">
        <v>0</v>
      </c>
      <c r="H109" s="51">
        <f>H110+H113</f>
        <v>28205671.760000002</v>
      </c>
      <c r="I109" s="51">
        <f t="shared" ref="I109:J109" si="38">I110+I113</f>
        <v>28205671.760000002</v>
      </c>
      <c r="J109" s="51">
        <f t="shared" si="38"/>
        <v>27778627.140000001</v>
      </c>
      <c r="K109" s="51">
        <f t="shared" si="32"/>
        <v>98.485961888680791</v>
      </c>
    </row>
    <row r="110" spans="1:11" s="39" customFormat="1" ht="135" customHeight="1" x14ac:dyDescent="0.2">
      <c r="A110" s="53" t="s">
        <v>246</v>
      </c>
      <c r="B110" s="47" t="s">
        <v>65</v>
      </c>
      <c r="C110" s="47">
        <v>2</v>
      </c>
      <c r="D110" s="47" t="s">
        <v>247</v>
      </c>
      <c r="E110" s="47" t="s">
        <v>66</v>
      </c>
      <c r="F110" s="47" t="s">
        <v>248</v>
      </c>
      <c r="G110" s="54" t="s">
        <v>0</v>
      </c>
      <c r="H110" s="55">
        <f t="shared" ref="H110:I111" si="39">H111</f>
        <v>3562680.3199999998</v>
      </c>
      <c r="I110" s="55">
        <f t="shared" si="39"/>
        <v>3562680.3199999998</v>
      </c>
      <c r="J110" s="55">
        <f>J111</f>
        <v>3562680.3199999998</v>
      </c>
      <c r="K110" s="55">
        <f t="shared" si="32"/>
        <v>100</v>
      </c>
    </row>
    <row r="111" spans="1:11" s="39" customFormat="1" ht="57.75" customHeight="1" x14ac:dyDescent="0.2">
      <c r="A111" s="53" t="s">
        <v>102</v>
      </c>
      <c r="B111" s="47" t="s">
        <v>65</v>
      </c>
      <c r="C111" s="47">
        <v>2</v>
      </c>
      <c r="D111" s="47" t="s">
        <v>247</v>
      </c>
      <c r="E111" s="47" t="s">
        <v>66</v>
      </c>
      <c r="F111" s="47" t="s">
        <v>248</v>
      </c>
      <c r="G111" s="47" t="s">
        <v>103</v>
      </c>
      <c r="H111" s="55">
        <f t="shared" si="39"/>
        <v>3562680.3199999998</v>
      </c>
      <c r="I111" s="55">
        <f t="shared" si="39"/>
        <v>3562680.3199999998</v>
      </c>
      <c r="J111" s="55">
        <f>J112</f>
        <v>3562680.3199999998</v>
      </c>
      <c r="K111" s="55">
        <f t="shared" si="32"/>
        <v>100</v>
      </c>
    </row>
    <row r="112" spans="1:11" s="39" customFormat="1" ht="34.5" customHeight="1" x14ac:dyDescent="0.2">
      <c r="A112" s="53" t="s">
        <v>104</v>
      </c>
      <c r="B112" s="47" t="s">
        <v>65</v>
      </c>
      <c r="C112" s="47">
        <v>2</v>
      </c>
      <c r="D112" s="47" t="s">
        <v>247</v>
      </c>
      <c r="E112" s="47" t="s">
        <v>66</v>
      </c>
      <c r="F112" s="47" t="s">
        <v>248</v>
      </c>
      <c r="G112" s="47" t="s">
        <v>105</v>
      </c>
      <c r="H112" s="55">
        <v>3562680.3199999998</v>
      </c>
      <c r="I112" s="55">
        <v>3562680.3199999998</v>
      </c>
      <c r="J112" s="55">
        <v>3562680.3199999998</v>
      </c>
      <c r="K112" s="55">
        <f t="shared" si="32"/>
        <v>100</v>
      </c>
    </row>
    <row r="113" spans="1:11" s="39" customFormat="1" ht="130.5" customHeight="1" x14ac:dyDescent="0.2">
      <c r="A113" s="53" t="s">
        <v>246</v>
      </c>
      <c r="B113" s="47" t="s">
        <v>65</v>
      </c>
      <c r="C113" s="47">
        <v>2</v>
      </c>
      <c r="D113" s="47" t="s">
        <v>247</v>
      </c>
      <c r="E113" s="47" t="s">
        <v>66</v>
      </c>
      <c r="F113" s="47" t="s">
        <v>296</v>
      </c>
      <c r="G113" s="54" t="s">
        <v>0</v>
      </c>
      <c r="H113" s="55">
        <f t="shared" ref="H113:I114" si="40">H114</f>
        <v>24642991.440000001</v>
      </c>
      <c r="I113" s="55">
        <f t="shared" si="40"/>
        <v>24642991.440000001</v>
      </c>
      <c r="J113" s="55">
        <f>J114</f>
        <v>24215946.82</v>
      </c>
      <c r="K113" s="55">
        <f t="shared" si="32"/>
        <v>98.267074754135436</v>
      </c>
    </row>
    <row r="114" spans="1:11" ht="60" customHeight="1" x14ac:dyDescent="0.2">
      <c r="A114" s="53" t="s">
        <v>102</v>
      </c>
      <c r="B114" s="47" t="s">
        <v>65</v>
      </c>
      <c r="C114" s="47">
        <v>2</v>
      </c>
      <c r="D114" s="47" t="s">
        <v>247</v>
      </c>
      <c r="E114" s="47" t="s">
        <v>66</v>
      </c>
      <c r="F114" s="47" t="s">
        <v>296</v>
      </c>
      <c r="G114" s="47" t="s">
        <v>103</v>
      </c>
      <c r="H114" s="55">
        <f t="shared" si="40"/>
        <v>24642991.440000001</v>
      </c>
      <c r="I114" s="55">
        <f t="shared" si="40"/>
        <v>24642991.440000001</v>
      </c>
      <c r="J114" s="55">
        <f>J115</f>
        <v>24215946.82</v>
      </c>
      <c r="K114" s="55">
        <f t="shared" si="32"/>
        <v>98.267074754135436</v>
      </c>
    </row>
    <row r="115" spans="1:11" s="39" customFormat="1" ht="30" customHeight="1" x14ac:dyDescent="0.2">
      <c r="A115" s="53" t="s">
        <v>104</v>
      </c>
      <c r="B115" s="47" t="s">
        <v>65</v>
      </c>
      <c r="C115" s="47">
        <v>2</v>
      </c>
      <c r="D115" s="47" t="s">
        <v>247</v>
      </c>
      <c r="E115" s="47" t="s">
        <v>66</v>
      </c>
      <c r="F115" s="47" t="s">
        <v>296</v>
      </c>
      <c r="G115" s="47" t="s">
        <v>105</v>
      </c>
      <c r="H115" s="55">
        <v>24642991.440000001</v>
      </c>
      <c r="I115" s="55">
        <v>24642991.440000001</v>
      </c>
      <c r="J115" s="55">
        <v>24215946.82</v>
      </c>
      <c r="K115" s="55">
        <f t="shared" si="32"/>
        <v>98.267074754135436</v>
      </c>
    </row>
    <row r="116" spans="1:11" s="39" customFormat="1" ht="51.75" customHeight="1" x14ac:dyDescent="0.2">
      <c r="A116" s="48" t="s">
        <v>297</v>
      </c>
      <c r="B116" s="49" t="s">
        <v>65</v>
      </c>
      <c r="C116" s="49">
        <v>2</v>
      </c>
      <c r="D116" s="40" t="s">
        <v>174</v>
      </c>
      <c r="E116" s="50" t="s">
        <v>0</v>
      </c>
      <c r="F116" s="50" t="s">
        <v>0</v>
      </c>
      <c r="G116" s="50" t="s">
        <v>0</v>
      </c>
      <c r="H116" s="51">
        <f t="shared" ref="H116:I119" si="41">H117</f>
        <v>3651182</v>
      </c>
      <c r="I116" s="51">
        <f t="shared" si="41"/>
        <v>3651182</v>
      </c>
      <c r="J116" s="51">
        <f>J117</f>
        <v>3651181.64</v>
      </c>
      <c r="K116" s="51">
        <f t="shared" si="32"/>
        <v>99.999990140179264</v>
      </c>
    </row>
    <row r="117" spans="1:11" s="39" customFormat="1" ht="55.5" customHeight="1" x14ac:dyDescent="0.2">
      <c r="A117" s="48" t="s">
        <v>180</v>
      </c>
      <c r="B117" s="49" t="s">
        <v>65</v>
      </c>
      <c r="C117" s="49">
        <v>2</v>
      </c>
      <c r="D117" s="40" t="s">
        <v>174</v>
      </c>
      <c r="E117" s="49" t="s">
        <v>66</v>
      </c>
      <c r="F117" s="52" t="s">
        <v>0</v>
      </c>
      <c r="G117" s="52" t="s">
        <v>0</v>
      </c>
      <c r="H117" s="51">
        <f t="shared" si="41"/>
        <v>3651182</v>
      </c>
      <c r="I117" s="51">
        <f t="shared" si="41"/>
        <v>3651182</v>
      </c>
      <c r="J117" s="51">
        <f>J118</f>
        <v>3651181.64</v>
      </c>
      <c r="K117" s="51">
        <f t="shared" si="32"/>
        <v>99.999990140179264</v>
      </c>
    </row>
    <row r="118" spans="1:11" s="39" customFormat="1" ht="49.5" customHeight="1" x14ac:dyDescent="0.2">
      <c r="A118" s="53" t="s">
        <v>298</v>
      </c>
      <c r="B118" s="47" t="s">
        <v>65</v>
      </c>
      <c r="C118" s="47">
        <v>2</v>
      </c>
      <c r="D118" s="19" t="s">
        <v>174</v>
      </c>
      <c r="E118" s="47" t="s">
        <v>66</v>
      </c>
      <c r="F118" s="47" t="s">
        <v>299</v>
      </c>
      <c r="G118" s="54" t="s">
        <v>0</v>
      </c>
      <c r="H118" s="55">
        <f t="shared" si="41"/>
        <v>3651182</v>
      </c>
      <c r="I118" s="55">
        <f t="shared" si="41"/>
        <v>3651182</v>
      </c>
      <c r="J118" s="55">
        <f>J119</f>
        <v>3651181.64</v>
      </c>
      <c r="K118" s="55">
        <f t="shared" si="32"/>
        <v>99.999990140179264</v>
      </c>
    </row>
    <row r="119" spans="1:11" s="39" customFormat="1" ht="52.5" customHeight="1" x14ac:dyDescent="0.2">
      <c r="A119" s="53" t="s">
        <v>26</v>
      </c>
      <c r="B119" s="47" t="s">
        <v>65</v>
      </c>
      <c r="C119" s="47">
        <v>2</v>
      </c>
      <c r="D119" s="19" t="s">
        <v>174</v>
      </c>
      <c r="E119" s="47" t="s">
        <v>66</v>
      </c>
      <c r="F119" s="47" t="s">
        <v>299</v>
      </c>
      <c r="G119" s="47" t="s">
        <v>27</v>
      </c>
      <c r="H119" s="55">
        <f t="shared" si="41"/>
        <v>3651182</v>
      </c>
      <c r="I119" s="55">
        <f t="shared" si="41"/>
        <v>3651182</v>
      </c>
      <c r="J119" s="55">
        <f>J120</f>
        <v>3651181.64</v>
      </c>
      <c r="K119" s="55">
        <f t="shared" si="32"/>
        <v>99.999990140179264</v>
      </c>
    </row>
    <row r="120" spans="1:11" ht="51.75" customHeight="1" x14ac:dyDescent="0.2">
      <c r="A120" s="53" t="s">
        <v>28</v>
      </c>
      <c r="B120" s="47" t="s">
        <v>65</v>
      </c>
      <c r="C120" s="47">
        <v>2</v>
      </c>
      <c r="D120" s="19" t="s">
        <v>174</v>
      </c>
      <c r="E120" s="47" t="s">
        <v>66</v>
      </c>
      <c r="F120" s="47" t="s">
        <v>299</v>
      </c>
      <c r="G120" s="47" t="s">
        <v>29</v>
      </c>
      <c r="H120" s="55">
        <v>3651182</v>
      </c>
      <c r="I120" s="55">
        <v>3651182</v>
      </c>
      <c r="J120" s="55">
        <v>3651181.64</v>
      </c>
      <c r="K120" s="55">
        <f t="shared" si="32"/>
        <v>99.999990140179264</v>
      </c>
    </row>
    <row r="121" spans="1:11" s="60" customFormat="1" ht="138" customHeight="1" x14ac:dyDescent="0.2">
      <c r="A121" s="63" t="s">
        <v>364</v>
      </c>
      <c r="B121" s="69" t="s">
        <v>65</v>
      </c>
      <c r="C121" s="69" t="s">
        <v>10</v>
      </c>
      <c r="D121" s="64">
        <v>13</v>
      </c>
      <c r="E121" s="62"/>
      <c r="F121" s="62"/>
      <c r="G121" s="62"/>
      <c r="H121" s="65">
        <f>H122</f>
        <v>5250000</v>
      </c>
      <c r="I121" s="65">
        <f t="shared" ref="I121:J121" si="42">I122</f>
        <v>5250000</v>
      </c>
      <c r="J121" s="65">
        <f t="shared" si="42"/>
        <v>5250000</v>
      </c>
      <c r="K121" s="65">
        <f t="shared" si="32"/>
        <v>100</v>
      </c>
    </row>
    <row r="122" spans="1:11" s="60" customFormat="1" ht="51.75" customHeight="1" x14ac:dyDescent="0.2">
      <c r="A122" s="63" t="s">
        <v>180</v>
      </c>
      <c r="B122" s="69" t="s">
        <v>65</v>
      </c>
      <c r="C122" s="69" t="s">
        <v>10</v>
      </c>
      <c r="D122" s="64">
        <v>13</v>
      </c>
      <c r="E122" s="64">
        <v>901</v>
      </c>
      <c r="F122" s="62"/>
      <c r="G122" s="62"/>
      <c r="H122" s="65">
        <f>H123+H126</f>
        <v>5250000</v>
      </c>
      <c r="I122" s="65">
        <f t="shared" ref="I122:J122" si="43">I123+I126</f>
        <v>5250000</v>
      </c>
      <c r="J122" s="65">
        <f t="shared" si="43"/>
        <v>5250000</v>
      </c>
      <c r="K122" s="65">
        <f t="shared" si="32"/>
        <v>100</v>
      </c>
    </row>
    <row r="123" spans="1:11" s="60" customFormat="1" ht="117" customHeight="1" x14ac:dyDescent="0.2">
      <c r="A123" s="66" t="s">
        <v>364</v>
      </c>
      <c r="B123" s="70" t="s">
        <v>65</v>
      </c>
      <c r="C123" s="70" t="s">
        <v>10</v>
      </c>
      <c r="D123" s="62">
        <v>13</v>
      </c>
      <c r="E123" s="62">
        <v>901</v>
      </c>
      <c r="F123" s="62">
        <v>81110</v>
      </c>
      <c r="G123" s="62"/>
      <c r="H123" s="68">
        <f>H124</f>
        <v>1050000</v>
      </c>
      <c r="I123" s="68">
        <f t="shared" ref="I123:J124" si="44">I124</f>
        <v>1050000</v>
      </c>
      <c r="J123" s="68">
        <f t="shared" si="44"/>
        <v>1050000</v>
      </c>
      <c r="K123" s="68">
        <f t="shared" si="32"/>
        <v>100</v>
      </c>
    </row>
    <row r="124" spans="1:11" s="60" customFormat="1" ht="51.75" customHeight="1" x14ac:dyDescent="0.2">
      <c r="A124" s="66" t="s">
        <v>26</v>
      </c>
      <c r="B124" s="70" t="s">
        <v>65</v>
      </c>
      <c r="C124" s="70" t="s">
        <v>10</v>
      </c>
      <c r="D124" s="62">
        <v>13</v>
      </c>
      <c r="E124" s="62">
        <v>901</v>
      </c>
      <c r="F124" s="62">
        <v>81110</v>
      </c>
      <c r="G124" s="62">
        <v>200</v>
      </c>
      <c r="H124" s="68">
        <f>H125</f>
        <v>1050000</v>
      </c>
      <c r="I124" s="68">
        <f t="shared" si="44"/>
        <v>1050000</v>
      </c>
      <c r="J124" s="68">
        <f t="shared" si="44"/>
        <v>1050000</v>
      </c>
      <c r="K124" s="68">
        <f t="shared" si="32"/>
        <v>100</v>
      </c>
    </row>
    <row r="125" spans="1:11" s="60" customFormat="1" ht="51.75" customHeight="1" x14ac:dyDescent="0.2">
      <c r="A125" s="66" t="s">
        <v>28</v>
      </c>
      <c r="B125" s="70" t="s">
        <v>65</v>
      </c>
      <c r="C125" s="70" t="s">
        <v>10</v>
      </c>
      <c r="D125" s="62">
        <v>13</v>
      </c>
      <c r="E125" s="62">
        <v>901</v>
      </c>
      <c r="F125" s="62">
        <v>81110</v>
      </c>
      <c r="G125" s="62">
        <v>240</v>
      </c>
      <c r="H125" s="68">
        <v>1050000</v>
      </c>
      <c r="I125" s="68">
        <v>1050000</v>
      </c>
      <c r="J125" s="68">
        <v>1050000</v>
      </c>
      <c r="K125" s="68">
        <f t="shared" si="32"/>
        <v>100</v>
      </c>
    </row>
    <row r="126" spans="1:11" s="60" customFormat="1" ht="80.25" customHeight="1" x14ac:dyDescent="0.2">
      <c r="A126" s="66" t="s">
        <v>365</v>
      </c>
      <c r="B126" s="62" t="s">
        <v>65</v>
      </c>
      <c r="C126" s="62">
        <v>2</v>
      </c>
      <c r="D126" s="62">
        <v>13</v>
      </c>
      <c r="E126" s="62" t="s">
        <v>66</v>
      </c>
      <c r="F126" s="62" t="s">
        <v>366</v>
      </c>
      <c r="G126" s="67" t="s">
        <v>0</v>
      </c>
      <c r="H126" s="68">
        <f>H127</f>
        <v>4200000</v>
      </c>
      <c r="I126" s="68">
        <f t="shared" ref="I126:J127" si="45">I127</f>
        <v>4200000</v>
      </c>
      <c r="J126" s="68">
        <f t="shared" si="45"/>
        <v>4200000</v>
      </c>
      <c r="K126" s="68">
        <f t="shared" si="32"/>
        <v>100</v>
      </c>
    </row>
    <row r="127" spans="1:11" s="60" customFormat="1" ht="51.75" customHeight="1" x14ac:dyDescent="0.2">
      <c r="A127" s="66" t="s">
        <v>26</v>
      </c>
      <c r="B127" s="62" t="s">
        <v>65</v>
      </c>
      <c r="C127" s="62">
        <v>2</v>
      </c>
      <c r="D127" s="62">
        <v>13</v>
      </c>
      <c r="E127" s="62" t="s">
        <v>66</v>
      </c>
      <c r="F127" s="62" t="s">
        <v>366</v>
      </c>
      <c r="G127" s="62" t="s">
        <v>27</v>
      </c>
      <c r="H127" s="68">
        <f>H128</f>
        <v>4200000</v>
      </c>
      <c r="I127" s="68">
        <f t="shared" si="45"/>
        <v>4200000</v>
      </c>
      <c r="J127" s="68">
        <f t="shared" si="45"/>
        <v>4200000</v>
      </c>
      <c r="K127" s="68">
        <f t="shared" si="32"/>
        <v>100</v>
      </c>
    </row>
    <row r="128" spans="1:11" s="60" customFormat="1" ht="51.75" customHeight="1" x14ac:dyDescent="0.2">
      <c r="A128" s="66" t="s">
        <v>28</v>
      </c>
      <c r="B128" s="62" t="s">
        <v>65</v>
      </c>
      <c r="C128" s="62">
        <v>2</v>
      </c>
      <c r="D128" s="62">
        <v>13</v>
      </c>
      <c r="E128" s="62" t="s">
        <v>66</v>
      </c>
      <c r="F128" s="62" t="s">
        <v>366</v>
      </c>
      <c r="G128" s="62" t="s">
        <v>29</v>
      </c>
      <c r="H128" s="68">
        <v>4200000</v>
      </c>
      <c r="I128" s="68">
        <v>4200000</v>
      </c>
      <c r="J128" s="68">
        <v>4200000</v>
      </c>
      <c r="K128" s="68">
        <f t="shared" si="32"/>
        <v>100</v>
      </c>
    </row>
    <row r="129" spans="1:11" ht="49.5" customHeight="1" x14ac:dyDescent="0.2">
      <c r="A129" s="48" t="s">
        <v>249</v>
      </c>
      <c r="B129" s="49" t="s">
        <v>65</v>
      </c>
      <c r="C129" s="49">
        <v>2</v>
      </c>
      <c r="D129" s="49" t="s">
        <v>209</v>
      </c>
      <c r="E129" s="50" t="s">
        <v>0</v>
      </c>
      <c r="F129" s="50" t="s">
        <v>0</v>
      </c>
      <c r="G129" s="50" t="s">
        <v>0</v>
      </c>
      <c r="H129" s="51">
        <f t="shared" ref="H129:I130" si="46">H130</f>
        <v>6136600</v>
      </c>
      <c r="I129" s="51">
        <f t="shared" si="46"/>
        <v>6136600</v>
      </c>
      <c r="J129" s="51">
        <f>J130</f>
        <v>5199911.57</v>
      </c>
      <c r="K129" s="51">
        <f t="shared" si="32"/>
        <v>84.736035752696935</v>
      </c>
    </row>
    <row r="130" spans="1:11" ht="54.75" customHeight="1" x14ac:dyDescent="0.2">
      <c r="A130" s="48" t="s">
        <v>180</v>
      </c>
      <c r="B130" s="49" t="s">
        <v>65</v>
      </c>
      <c r="C130" s="49">
        <v>2</v>
      </c>
      <c r="D130" s="49" t="s">
        <v>209</v>
      </c>
      <c r="E130" s="49" t="s">
        <v>66</v>
      </c>
      <c r="F130" s="52" t="s">
        <v>0</v>
      </c>
      <c r="G130" s="52" t="s">
        <v>0</v>
      </c>
      <c r="H130" s="51">
        <f t="shared" si="46"/>
        <v>6136600</v>
      </c>
      <c r="I130" s="51">
        <f t="shared" si="46"/>
        <v>6136600</v>
      </c>
      <c r="J130" s="51">
        <f>J131</f>
        <v>5199911.57</v>
      </c>
      <c r="K130" s="51">
        <f t="shared" si="32"/>
        <v>84.736035752696935</v>
      </c>
    </row>
    <row r="131" spans="1:11" ht="48.75" customHeight="1" x14ac:dyDescent="0.2">
      <c r="A131" s="53" t="s">
        <v>112</v>
      </c>
      <c r="B131" s="47" t="s">
        <v>65</v>
      </c>
      <c r="C131" s="47">
        <v>2</v>
      </c>
      <c r="D131" s="47" t="s">
        <v>209</v>
      </c>
      <c r="E131" s="47" t="s">
        <v>66</v>
      </c>
      <c r="F131" s="47" t="s">
        <v>113</v>
      </c>
      <c r="G131" s="54" t="s">
        <v>0</v>
      </c>
      <c r="H131" s="55">
        <f t="shared" ref="H131:I131" si="47">H132+H134</f>
        <v>6136600</v>
      </c>
      <c r="I131" s="55">
        <f t="shared" si="47"/>
        <v>6136600</v>
      </c>
      <c r="J131" s="55">
        <f>J132+J134</f>
        <v>5199911.57</v>
      </c>
      <c r="K131" s="45">
        <f t="shared" si="32"/>
        <v>84.736035752696935</v>
      </c>
    </row>
    <row r="132" spans="1:11" ht="111.75" customHeight="1" x14ac:dyDescent="0.2">
      <c r="A132" s="53" t="s">
        <v>22</v>
      </c>
      <c r="B132" s="47" t="s">
        <v>65</v>
      </c>
      <c r="C132" s="47">
        <v>2</v>
      </c>
      <c r="D132" s="47" t="s">
        <v>209</v>
      </c>
      <c r="E132" s="47" t="s">
        <v>66</v>
      </c>
      <c r="F132" s="47" t="s">
        <v>113</v>
      </c>
      <c r="G132" s="47" t="s">
        <v>23</v>
      </c>
      <c r="H132" s="55">
        <f t="shared" ref="H132:I132" si="48">H133</f>
        <v>3996961</v>
      </c>
      <c r="I132" s="55">
        <f t="shared" si="48"/>
        <v>3996961</v>
      </c>
      <c r="J132" s="55">
        <f>J133</f>
        <v>3915372.23</v>
      </c>
      <c r="K132" s="55">
        <f t="shared" si="32"/>
        <v>97.958729895037749</v>
      </c>
    </row>
    <row r="133" spans="1:11" ht="51.75" customHeight="1" x14ac:dyDescent="0.2">
      <c r="A133" s="53" t="s">
        <v>73</v>
      </c>
      <c r="B133" s="47" t="s">
        <v>65</v>
      </c>
      <c r="C133" s="47">
        <v>2</v>
      </c>
      <c r="D133" s="47" t="s">
        <v>209</v>
      </c>
      <c r="E133" s="47" t="s">
        <v>66</v>
      </c>
      <c r="F133" s="47" t="s">
        <v>113</v>
      </c>
      <c r="G133" s="47">
        <v>110</v>
      </c>
      <c r="H133" s="55">
        <v>3996961</v>
      </c>
      <c r="I133" s="55">
        <v>3996961</v>
      </c>
      <c r="J133" s="55">
        <v>3915372.23</v>
      </c>
      <c r="K133" s="55">
        <f t="shared" si="32"/>
        <v>97.958729895037749</v>
      </c>
    </row>
    <row r="134" spans="1:11" ht="57.75" customHeight="1" x14ac:dyDescent="0.2">
      <c r="A134" s="53" t="s">
        <v>26</v>
      </c>
      <c r="B134" s="47" t="s">
        <v>65</v>
      </c>
      <c r="C134" s="47">
        <v>2</v>
      </c>
      <c r="D134" s="47" t="s">
        <v>209</v>
      </c>
      <c r="E134" s="47" t="s">
        <v>66</v>
      </c>
      <c r="F134" s="47" t="s">
        <v>113</v>
      </c>
      <c r="G134" s="47" t="s">
        <v>27</v>
      </c>
      <c r="H134" s="55">
        <f t="shared" ref="H134:I134" si="49">H135</f>
        <v>2139639</v>
      </c>
      <c r="I134" s="55">
        <f t="shared" si="49"/>
        <v>2139639</v>
      </c>
      <c r="J134" s="55">
        <f>J135</f>
        <v>1284539.3400000001</v>
      </c>
      <c r="K134" s="55">
        <f t="shared" si="32"/>
        <v>60.035330258982945</v>
      </c>
    </row>
    <row r="135" spans="1:11" ht="63.75" customHeight="1" x14ac:dyDescent="0.2">
      <c r="A135" s="53" t="s">
        <v>28</v>
      </c>
      <c r="B135" s="47" t="s">
        <v>65</v>
      </c>
      <c r="C135" s="47">
        <v>2</v>
      </c>
      <c r="D135" s="47" t="s">
        <v>209</v>
      </c>
      <c r="E135" s="47" t="s">
        <v>66</v>
      </c>
      <c r="F135" s="47" t="s">
        <v>113</v>
      </c>
      <c r="G135" s="47" t="s">
        <v>29</v>
      </c>
      <c r="H135" s="55">
        <v>2139639</v>
      </c>
      <c r="I135" s="55">
        <v>2139639</v>
      </c>
      <c r="J135" s="55">
        <v>1284539.3400000001</v>
      </c>
      <c r="K135" s="55">
        <f t="shared" si="32"/>
        <v>60.035330258982945</v>
      </c>
    </row>
    <row r="136" spans="1:11" ht="229.5" customHeight="1" x14ac:dyDescent="0.2">
      <c r="A136" s="48" t="s">
        <v>250</v>
      </c>
      <c r="B136" s="49" t="s">
        <v>65</v>
      </c>
      <c r="C136" s="49">
        <v>2</v>
      </c>
      <c r="D136" s="49" t="s">
        <v>210</v>
      </c>
      <c r="E136" s="50" t="s">
        <v>0</v>
      </c>
      <c r="F136" s="50" t="s">
        <v>0</v>
      </c>
      <c r="G136" s="50" t="s">
        <v>0</v>
      </c>
      <c r="H136" s="51">
        <v>217163.27</v>
      </c>
      <c r="I136" s="51">
        <v>217163.27</v>
      </c>
      <c r="J136" s="51">
        <f>J137</f>
        <v>217163.27</v>
      </c>
      <c r="K136" s="51">
        <f t="shared" si="32"/>
        <v>100</v>
      </c>
    </row>
    <row r="137" spans="1:11" ht="57.75" customHeight="1" x14ac:dyDescent="0.2">
      <c r="A137" s="48" t="s">
        <v>180</v>
      </c>
      <c r="B137" s="49" t="s">
        <v>65</v>
      </c>
      <c r="C137" s="49">
        <v>2</v>
      </c>
      <c r="D137" s="49" t="s">
        <v>210</v>
      </c>
      <c r="E137" s="49" t="s">
        <v>66</v>
      </c>
      <c r="F137" s="52" t="s">
        <v>0</v>
      </c>
      <c r="G137" s="52" t="s">
        <v>0</v>
      </c>
      <c r="H137" s="51">
        <v>217163.27</v>
      </c>
      <c r="I137" s="51">
        <v>217163.27</v>
      </c>
      <c r="J137" s="51">
        <f>J138</f>
        <v>217163.27</v>
      </c>
      <c r="K137" s="51">
        <f t="shared" si="32"/>
        <v>100</v>
      </c>
    </row>
    <row r="138" spans="1:11" ht="204" customHeight="1" x14ac:dyDescent="0.2">
      <c r="A138" s="53" t="s">
        <v>251</v>
      </c>
      <c r="B138" s="47" t="s">
        <v>65</v>
      </c>
      <c r="C138" s="47">
        <v>2</v>
      </c>
      <c r="D138" s="47" t="s">
        <v>210</v>
      </c>
      <c r="E138" s="47" t="s">
        <v>66</v>
      </c>
      <c r="F138" s="47" t="s">
        <v>114</v>
      </c>
      <c r="G138" s="54" t="s">
        <v>0</v>
      </c>
      <c r="H138" s="55">
        <v>217163.27</v>
      </c>
      <c r="I138" s="55">
        <v>217163.27</v>
      </c>
      <c r="J138" s="55">
        <f>J139</f>
        <v>217163.27</v>
      </c>
      <c r="K138" s="55">
        <f t="shared" si="32"/>
        <v>100</v>
      </c>
    </row>
    <row r="139" spans="1:11" ht="53.25" customHeight="1" x14ac:dyDescent="0.2">
      <c r="A139" s="53" t="s">
        <v>26</v>
      </c>
      <c r="B139" s="47" t="s">
        <v>65</v>
      </c>
      <c r="C139" s="47">
        <v>2</v>
      </c>
      <c r="D139" s="47" t="s">
        <v>210</v>
      </c>
      <c r="E139" s="47" t="s">
        <v>66</v>
      </c>
      <c r="F139" s="47" t="s">
        <v>114</v>
      </c>
      <c r="G139" s="47" t="s">
        <v>27</v>
      </c>
      <c r="H139" s="55">
        <v>217163.27</v>
      </c>
      <c r="I139" s="55">
        <v>217163.27</v>
      </c>
      <c r="J139" s="55">
        <f>J140</f>
        <v>217163.27</v>
      </c>
      <c r="K139" s="55">
        <f t="shared" si="32"/>
        <v>100</v>
      </c>
    </row>
    <row r="140" spans="1:11" ht="65.25" customHeight="1" x14ac:dyDescent="0.2">
      <c r="A140" s="53" t="s">
        <v>28</v>
      </c>
      <c r="B140" s="47" t="s">
        <v>65</v>
      </c>
      <c r="C140" s="47">
        <v>2</v>
      </c>
      <c r="D140" s="47" t="s">
        <v>210</v>
      </c>
      <c r="E140" s="47" t="s">
        <v>66</v>
      </c>
      <c r="F140" s="47" t="s">
        <v>114</v>
      </c>
      <c r="G140" s="47" t="s">
        <v>29</v>
      </c>
      <c r="H140" s="55">
        <v>217163.27</v>
      </c>
      <c r="I140" s="55">
        <v>217163.27</v>
      </c>
      <c r="J140" s="55">
        <v>217163.27</v>
      </c>
      <c r="K140" s="55">
        <f t="shared" si="32"/>
        <v>100</v>
      </c>
    </row>
    <row r="141" spans="1:11" ht="78.75" customHeight="1" x14ac:dyDescent="0.2">
      <c r="A141" s="48" t="s">
        <v>252</v>
      </c>
      <c r="B141" s="49" t="s">
        <v>65</v>
      </c>
      <c r="C141" s="49">
        <v>2</v>
      </c>
      <c r="D141" s="49" t="s">
        <v>211</v>
      </c>
      <c r="E141" s="50" t="s">
        <v>0</v>
      </c>
      <c r="F141" s="50" t="s">
        <v>0</v>
      </c>
      <c r="G141" s="50" t="s">
        <v>0</v>
      </c>
      <c r="H141" s="51">
        <f t="shared" ref="H141:I141" si="50">H142</f>
        <v>15895645.18</v>
      </c>
      <c r="I141" s="51">
        <f t="shared" si="50"/>
        <v>15895645.18</v>
      </c>
      <c r="J141" s="51">
        <f>J142</f>
        <v>15337428.369999999</v>
      </c>
      <c r="K141" s="51">
        <f t="shared" si="32"/>
        <v>96.48824062390149</v>
      </c>
    </row>
    <row r="142" spans="1:11" ht="44.25" customHeight="1" x14ac:dyDescent="0.2">
      <c r="A142" s="48" t="s">
        <v>180</v>
      </c>
      <c r="B142" s="49" t="s">
        <v>65</v>
      </c>
      <c r="C142" s="49">
        <v>2</v>
      </c>
      <c r="D142" s="49" t="s">
        <v>211</v>
      </c>
      <c r="E142" s="49" t="s">
        <v>66</v>
      </c>
      <c r="F142" s="52" t="s">
        <v>0</v>
      </c>
      <c r="G142" s="52" t="s">
        <v>0</v>
      </c>
      <c r="H142" s="51">
        <f t="shared" ref="H142:I142" si="51">H143+H148</f>
        <v>15895645.18</v>
      </c>
      <c r="I142" s="51">
        <f t="shared" si="51"/>
        <v>15895645.18</v>
      </c>
      <c r="J142" s="51">
        <f>J143+J148</f>
        <v>15337428.369999999</v>
      </c>
      <c r="K142" s="51">
        <f t="shared" si="32"/>
        <v>96.48824062390149</v>
      </c>
    </row>
    <row r="143" spans="1:11" ht="74.25" customHeight="1" x14ac:dyDescent="0.2">
      <c r="A143" s="53" t="s">
        <v>253</v>
      </c>
      <c r="B143" s="47" t="s">
        <v>65</v>
      </c>
      <c r="C143" s="47">
        <v>2</v>
      </c>
      <c r="D143" s="47" t="s">
        <v>211</v>
      </c>
      <c r="E143" s="47" t="s">
        <v>66</v>
      </c>
      <c r="F143" s="47" t="s">
        <v>254</v>
      </c>
      <c r="G143" s="54" t="s">
        <v>0</v>
      </c>
      <c r="H143" s="55">
        <v>59724</v>
      </c>
      <c r="I143" s="55">
        <v>59724</v>
      </c>
      <c r="J143" s="55">
        <f>J144+J146</f>
        <v>36017.51</v>
      </c>
      <c r="K143" s="45">
        <f t="shared" si="32"/>
        <v>60.306593664188604</v>
      </c>
    </row>
    <row r="144" spans="1:11" ht="115.5" customHeight="1" x14ac:dyDescent="0.2">
      <c r="A144" s="53" t="s">
        <v>22</v>
      </c>
      <c r="B144" s="47" t="s">
        <v>65</v>
      </c>
      <c r="C144" s="47">
        <v>2</v>
      </c>
      <c r="D144" s="47" t="s">
        <v>211</v>
      </c>
      <c r="E144" s="47" t="s">
        <v>66</v>
      </c>
      <c r="F144" s="47" t="s">
        <v>254</v>
      </c>
      <c r="G144" s="47" t="s">
        <v>23</v>
      </c>
      <c r="H144" s="55">
        <v>44005</v>
      </c>
      <c r="I144" s="55">
        <v>44005</v>
      </c>
      <c r="J144" s="55">
        <f>J145</f>
        <v>36017.51</v>
      </c>
      <c r="K144" s="45">
        <f t="shared" si="32"/>
        <v>81.84867628678559</v>
      </c>
    </row>
    <row r="145" spans="1:11" ht="55.5" customHeight="1" x14ac:dyDescent="0.2">
      <c r="A145" s="53" t="s">
        <v>24</v>
      </c>
      <c r="B145" s="47" t="s">
        <v>65</v>
      </c>
      <c r="C145" s="47">
        <v>2</v>
      </c>
      <c r="D145" s="47" t="s">
        <v>211</v>
      </c>
      <c r="E145" s="47" t="s">
        <v>66</v>
      </c>
      <c r="F145" s="47" t="s">
        <v>254</v>
      </c>
      <c r="G145" s="47" t="s">
        <v>25</v>
      </c>
      <c r="H145" s="55">
        <v>44005</v>
      </c>
      <c r="I145" s="55">
        <v>44005</v>
      </c>
      <c r="J145" s="55">
        <v>36017.51</v>
      </c>
      <c r="K145" s="45">
        <f t="shared" si="32"/>
        <v>81.84867628678559</v>
      </c>
    </row>
    <row r="146" spans="1:11" ht="58.5" customHeight="1" x14ac:dyDescent="0.2">
      <c r="A146" s="53" t="s">
        <v>26</v>
      </c>
      <c r="B146" s="47" t="s">
        <v>65</v>
      </c>
      <c r="C146" s="47">
        <v>2</v>
      </c>
      <c r="D146" s="47" t="s">
        <v>211</v>
      </c>
      <c r="E146" s="47" t="s">
        <v>66</v>
      </c>
      <c r="F146" s="47" t="s">
        <v>254</v>
      </c>
      <c r="G146" s="47" t="s">
        <v>27</v>
      </c>
      <c r="H146" s="55">
        <v>15719</v>
      </c>
      <c r="I146" s="55">
        <v>15719</v>
      </c>
      <c r="J146" s="55">
        <f>J147</f>
        <v>0</v>
      </c>
      <c r="K146" s="45">
        <f t="shared" si="32"/>
        <v>0</v>
      </c>
    </row>
    <row r="147" spans="1:11" ht="57" customHeight="1" x14ac:dyDescent="0.2">
      <c r="A147" s="53" t="s">
        <v>28</v>
      </c>
      <c r="B147" s="47" t="s">
        <v>65</v>
      </c>
      <c r="C147" s="47">
        <v>2</v>
      </c>
      <c r="D147" s="47" t="s">
        <v>211</v>
      </c>
      <c r="E147" s="47" t="s">
        <v>66</v>
      </c>
      <c r="F147" s="47" t="s">
        <v>254</v>
      </c>
      <c r="G147" s="47" t="s">
        <v>29</v>
      </c>
      <c r="H147" s="55">
        <v>15719</v>
      </c>
      <c r="I147" s="55">
        <v>15719</v>
      </c>
      <c r="J147" s="55">
        <v>0</v>
      </c>
      <c r="K147" s="45">
        <f t="shared" si="32"/>
        <v>0</v>
      </c>
    </row>
    <row r="148" spans="1:11" ht="140.25" customHeight="1" x14ac:dyDescent="0.2">
      <c r="A148" s="53" t="s">
        <v>116</v>
      </c>
      <c r="B148" s="47" t="s">
        <v>65</v>
      </c>
      <c r="C148" s="47">
        <v>2</v>
      </c>
      <c r="D148" s="47" t="s">
        <v>211</v>
      </c>
      <c r="E148" s="47" t="s">
        <v>66</v>
      </c>
      <c r="F148" s="47" t="s">
        <v>117</v>
      </c>
      <c r="G148" s="54" t="s">
        <v>0</v>
      </c>
      <c r="H148" s="55">
        <f t="shared" ref="H148:I149" si="52">H149</f>
        <v>15835921.18</v>
      </c>
      <c r="I148" s="55">
        <f t="shared" si="52"/>
        <v>15835921.18</v>
      </c>
      <c r="J148" s="55">
        <f>J149</f>
        <v>15301410.859999999</v>
      </c>
      <c r="K148" s="45">
        <f t="shared" si="32"/>
        <v>96.624697016836251</v>
      </c>
    </row>
    <row r="149" spans="1:11" ht="31.5" customHeight="1" x14ac:dyDescent="0.2">
      <c r="A149" s="53" t="s">
        <v>33</v>
      </c>
      <c r="B149" s="47" t="s">
        <v>65</v>
      </c>
      <c r="C149" s="47">
        <v>2</v>
      </c>
      <c r="D149" s="47" t="s">
        <v>211</v>
      </c>
      <c r="E149" s="47" t="s">
        <v>66</v>
      </c>
      <c r="F149" s="47" t="s">
        <v>117</v>
      </c>
      <c r="G149" s="47" t="s">
        <v>34</v>
      </c>
      <c r="H149" s="55">
        <f t="shared" si="52"/>
        <v>15835921.18</v>
      </c>
      <c r="I149" s="55">
        <f t="shared" si="52"/>
        <v>15835921.18</v>
      </c>
      <c r="J149" s="55">
        <f>J150</f>
        <v>15301410.859999999</v>
      </c>
      <c r="K149" s="55">
        <f t="shared" si="32"/>
        <v>96.624697016836251</v>
      </c>
    </row>
    <row r="150" spans="1:11" ht="93" customHeight="1" x14ac:dyDescent="0.2">
      <c r="A150" s="53" t="s">
        <v>98</v>
      </c>
      <c r="B150" s="47" t="s">
        <v>65</v>
      </c>
      <c r="C150" s="47">
        <v>2</v>
      </c>
      <c r="D150" s="47" t="s">
        <v>211</v>
      </c>
      <c r="E150" s="47" t="s">
        <v>66</v>
      </c>
      <c r="F150" s="47" t="s">
        <v>117</v>
      </c>
      <c r="G150" s="47" t="s">
        <v>99</v>
      </c>
      <c r="H150" s="55">
        <v>15835921.18</v>
      </c>
      <c r="I150" s="55">
        <v>15835921.18</v>
      </c>
      <c r="J150" s="55">
        <v>15301410.859999999</v>
      </c>
      <c r="K150" s="55">
        <f t="shared" si="32"/>
        <v>96.624697016836251</v>
      </c>
    </row>
    <row r="151" spans="1:11" ht="84" customHeight="1" x14ac:dyDescent="0.2">
      <c r="A151" s="48" t="s">
        <v>255</v>
      </c>
      <c r="B151" s="49" t="s">
        <v>65</v>
      </c>
      <c r="C151" s="49">
        <v>2</v>
      </c>
      <c r="D151" s="49" t="s">
        <v>90</v>
      </c>
      <c r="E151" s="50" t="s">
        <v>0</v>
      </c>
      <c r="F151" s="50" t="s">
        <v>0</v>
      </c>
      <c r="G151" s="50" t="s">
        <v>0</v>
      </c>
      <c r="H151" s="51">
        <f>H152</f>
        <v>106185575.05</v>
      </c>
      <c r="I151" s="51">
        <f>I152</f>
        <v>106185575.05</v>
      </c>
      <c r="J151" s="51">
        <f>J152</f>
        <v>103336668.34999999</v>
      </c>
      <c r="K151" s="45">
        <f t="shared" si="32"/>
        <v>97.317049233232922</v>
      </c>
    </row>
    <row r="152" spans="1:11" ht="50.25" customHeight="1" x14ac:dyDescent="0.2">
      <c r="A152" s="48" t="s">
        <v>180</v>
      </c>
      <c r="B152" s="49" t="s">
        <v>65</v>
      </c>
      <c r="C152" s="49">
        <v>2</v>
      </c>
      <c r="D152" s="49" t="s">
        <v>90</v>
      </c>
      <c r="E152" s="49" t="s">
        <v>66</v>
      </c>
      <c r="F152" s="52" t="s">
        <v>0</v>
      </c>
      <c r="G152" s="52" t="s">
        <v>0</v>
      </c>
      <c r="H152" s="51">
        <f>H153+H156</f>
        <v>106185575.05</v>
      </c>
      <c r="I152" s="51">
        <f t="shared" ref="I152:J152" si="53">I153+I156</f>
        <v>106185575.05</v>
      </c>
      <c r="J152" s="51">
        <f t="shared" si="53"/>
        <v>103336668.34999999</v>
      </c>
      <c r="K152" s="55">
        <f t="shared" si="32"/>
        <v>97.317049233232922</v>
      </c>
    </row>
    <row r="153" spans="1:11" ht="70.5" customHeight="1" x14ac:dyDescent="0.2">
      <c r="A153" s="53" t="s">
        <v>91</v>
      </c>
      <c r="B153" s="47" t="s">
        <v>65</v>
      </c>
      <c r="C153" s="47">
        <v>2</v>
      </c>
      <c r="D153" s="47" t="s">
        <v>90</v>
      </c>
      <c r="E153" s="47" t="s">
        <v>66</v>
      </c>
      <c r="F153" s="47" t="s">
        <v>92</v>
      </c>
      <c r="G153" s="54" t="s">
        <v>0</v>
      </c>
      <c r="H153" s="55">
        <f t="shared" ref="H153:I154" si="54">H154</f>
        <v>35104398.310000002</v>
      </c>
      <c r="I153" s="55">
        <f t="shared" si="54"/>
        <v>35104398.310000002</v>
      </c>
      <c r="J153" s="55">
        <f>J154</f>
        <v>32285048</v>
      </c>
      <c r="K153" s="55">
        <f t="shared" si="32"/>
        <v>91.968669324274188</v>
      </c>
    </row>
    <row r="154" spans="1:11" ht="51.75" customHeight="1" x14ac:dyDescent="0.2">
      <c r="A154" s="53" t="s">
        <v>26</v>
      </c>
      <c r="B154" s="47" t="s">
        <v>65</v>
      </c>
      <c r="C154" s="47">
        <v>2</v>
      </c>
      <c r="D154" s="47" t="s">
        <v>90</v>
      </c>
      <c r="E154" s="47" t="s">
        <v>66</v>
      </c>
      <c r="F154" s="47" t="s">
        <v>92</v>
      </c>
      <c r="G154" s="47" t="s">
        <v>27</v>
      </c>
      <c r="H154" s="55">
        <f t="shared" si="54"/>
        <v>35104398.310000002</v>
      </c>
      <c r="I154" s="55">
        <f t="shared" si="54"/>
        <v>35104398.310000002</v>
      </c>
      <c r="J154" s="55">
        <f>J155</f>
        <v>32285048</v>
      </c>
      <c r="K154" s="45">
        <f t="shared" si="32"/>
        <v>91.968669324274188</v>
      </c>
    </row>
    <row r="155" spans="1:11" ht="58.5" customHeight="1" x14ac:dyDescent="0.2">
      <c r="A155" s="53" t="s">
        <v>28</v>
      </c>
      <c r="B155" s="47" t="s">
        <v>65</v>
      </c>
      <c r="C155" s="47">
        <v>2</v>
      </c>
      <c r="D155" s="47" t="s">
        <v>90</v>
      </c>
      <c r="E155" s="47" t="s">
        <v>66</v>
      </c>
      <c r="F155" s="47" t="s">
        <v>92</v>
      </c>
      <c r="G155" s="47" t="s">
        <v>29</v>
      </c>
      <c r="H155" s="55">
        <v>35104398.310000002</v>
      </c>
      <c r="I155" s="55">
        <v>35104398.310000002</v>
      </c>
      <c r="J155" s="55">
        <v>32285048</v>
      </c>
      <c r="K155" s="45">
        <f t="shared" si="32"/>
        <v>91.968669324274188</v>
      </c>
    </row>
    <row r="156" spans="1:11" ht="70.5" customHeight="1" x14ac:dyDescent="0.2">
      <c r="A156" s="53" t="s">
        <v>93</v>
      </c>
      <c r="B156" s="47" t="s">
        <v>65</v>
      </c>
      <c r="C156" s="47">
        <v>2</v>
      </c>
      <c r="D156" s="47" t="s">
        <v>90</v>
      </c>
      <c r="E156" s="47" t="s">
        <v>66</v>
      </c>
      <c r="F156" s="47" t="s">
        <v>94</v>
      </c>
      <c r="G156" s="54" t="s">
        <v>0</v>
      </c>
      <c r="H156" s="55">
        <f t="shared" ref="H156:I157" si="55">H157</f>
        <v>71081176.739999995</v>
      </c>
      <c r="I156" s="55">
        <f t="shared" si="55"/>
        <v>71081176.739999995</v>
      </c>
      <c r="J156" s="55">
        <f>J157</f>
        <v>71051620.349999994</v>
      </c>
      <c r="K156" s="45">
        <f t="shared" si="32"/>
        <v>99.958418822878926</v>
      </c>
    </row>
    <row r="157" spans="1:11" ht="60.75" customHeight="1" x14ac:dyDescent="0.2">
      <c r="A157" s="53" t="s">
        <v>26</v>
      </c>
      <c r="B157" s="47" t="s">
        <v>65</v>
      </c>
      <c r="C157" s="47">
        <v>2</v>
      </c>
      <c r="D157" s="47" t="s">
        <v>90</v>
      </c>
      <c r="E157" s="47" t="s">
        <v>66</v>
      </c>
      <c r="F157" s="47" t="s">
        <v>94</v>
      </c>
      <c r="G157" s="47" t="s">
        <v>27</v>
      </c>
      <c r="H157" s="55">
        <f t="shared" si="55"/>
        <v>71081176.739999995</v>
      </c>
      <c r="I157" s="55">
        <f t="shared" si="55"/>
        <v>71081176.739999995</v>
      </c>
      <c r="J157" s="55">
        <f>J158</f>
        <v>71051620.349999994</v>
      </c>
      <c r="K157" s="55">
        <f t="shared" si="32"/>
        <v>99.958418822878926</v>
      </c>
    </row>
    <row r="158" spans="1:11" ht="67.5" customHeight="1" x14ac:dyDescent="0.2">
      <c r="A158" s="53" t="s">
        <v>28</v>
      </c>
      <c r="B158" s="47" t="s">
        <v>65</v>
      </c>
      <c r="C158" s="47">
        <v>2</v>
      </c>
      <c r="D158" s="47" t="s">
        <v>90</v>
      </c>
      <c r="E158" s="47" t="s">
        <v>66</v>
      </c>
      <c r="F158" s="47" t="s">
        <v>94</v>
      </c>
      <c r="G158" s="47" t="s">
        <v>29</v>
      </c>
      <c r="H158" s="55">
        <v>71081176.739999995</v>
      </c>
      <c r="I158" s="55">
        <v>71081176.739999995</v>
      </c>
      <c r="J158" s="55">
        <v>71051620.349999994</v>
      </c>
      <c r="K158" s="55">
        <f t="shared" si="32"/>
        <v>99.958418822878926</v>
      </c>
    </row>
    <row r="159" spans="1:11" ht="119.25" customHeight="1" x14ac:dyDescent="0.2">
      <c r="A159" s="48" t="s">
        <v>256</v>
      </c>
      <c r="B159" s="49" t="s">
        <v>65</v>
      </c>
      <c r="C159" s="49">
        <v>2</v>
      </c>
      <c r="D159" s="49" t="s">
        <v>212</v>
      </c>
      <c r="E159" s="50" t="s">
        <v>0</v>
      </c>
      <c r="F159" s="50" t="s">
        <v>0</v>
      </c>
      <c r="G159" s="50" t="s">
        <v>0</v>
      </c>
      <c r="H159" s="51">
        <v>780906.05</v>
      </c>
      <c r="I159" s="51">
        <v>780906.05</v>
      </c>
      <c r="J159" s="51">
        <f>J160</f>
        <v>757128.22</v>
      </c>
      <c r="K159" s="51">
        <f t="shared" si="32"/>
        <v>96.955097223283133</v>
      </c>
    </row>
    <row r="160" spans="1:11" ht="66.75" customHeight="1" x14ac:dyDescent="0.2">
      <c r="A160" s="48" t="s">
        <v>180</v>
      </c>
      <c r="B160" s="49" t="s">
        <v>65</v>
      </c>
      <c r="C160" s="49">
        <v>2</v>
      </c>
      <c r="D160" s="49" t="s">
        <v>212</v>
      </c>
      <c r="E160" s="49" t="s">
        <v>66</v>
      </c>
      <c r="F160" s="52" t="s">
        <v>0</v>
      </c>
      <c r="G160" s="52" t="s">
        <v>0</v>
      </c>
      <c r="H160" s="51">
        <v>780906.05</v>
      </c>
      <c r="I160" s="51">
        <v>780906.05</v>
      </c>
      <c r="J160" s="51">
        <f>J161+J169</f>
        <v>757128.22</v>
      </c>
      <c r="K160" s="51">
        <f t="shared" si="32"/>
        <v>96.955097223283133</v>
      </c>
    </row>
    <row r="161" spans="1:11" ht="94.5" customHeight="1" x14ac:dyDescent="0.2">
      <c r="A161" s="53" t="s">
        <v>257</v>
      </c>
      <c r="B161" s="47" t="s">
        <v>65</v>
      </c>
      <c r="C161" s="47">
        <v>2</v>
      </c>
      <c r="D161" s="47" t="s">
        <v>212</v>
      </c>
      <c r="E161" s="47" t="s">
        <v>66</v>
      </c>
      <c r="F161" s="47" t="s">
        <v>95</v>
      </c>
      <c r="G161" s="54" t="s">
        <v>0</v>
      </c>
      <c r="H161" s="55">
        <v>447927</v>
      </c>
      <c r="I161" s="55">
        <v>447927</v>
      </c>
      <c r="J161" s="55">
        <f>J162+J164</f>
        <v>424149.17</v>
      </c>
      <c r="K161" s="55">
        <f t="shared" ref="K161:K252" si="56">J161/I161*100</f>
        <v>94.691583673232458</v>
      </c>
    </row>
    <row r="162" spans="1:11" ht="117.75" customHeight="1" x14ac:dyDescent="0.2">
      <c r="A162" s="53" t="s">
        <v>22</v>
      </c>
      <c r="B162" s="47" t="s">
        <v>65</v>
      </c>
      <c r="C162" s="47">
        <v>2</v>
      </c>
      <c r="D162" s="47" t="s">
        <v>212</v>
      </c>
      <c r="E162" s="47" t="s">
        <v>66</v>
      </c>
      <c r="F162" s="47" t="s">
        <v>95</v>
      </c>
      <c r="G162" s="47" t="s">
        <v>23</v>
      </c>
      <c r="H162" s="55">
        <v>349297</v>
      </c>
      <c r="I162" s="55">
        <v>349297</v>
      </c>
      <c r="J162" s="55">
        <f>J163</f>
        <v>325519.17</v>
      </c>
      <c r="K162" s="45">
        <f t="shared" si="56"/>
        <v>93.192661259615733</v>
      </c>
    </row>
    <row r="163" spans="1:11" ht="53.25" customHeight="1" x14ac:dyDescent="0.2">
      <c r="A163" s="53" t="s">
        <v>24</v>
      </c>
      <c r="B163" s="47" t="s">
        <v>65</v>
      </c>
      <c r="C163" s="47">
        <v>2</v>
      </c>
      <c r="D163" s="47" t="s">
        <v>212</v>
      </c>
      <c r="E163" s="47" t="s">
        <v>66</v>
      </c>
      <c r="F163" s="47" t="s">
        <v>95</v>
      </c>
      <c r="G163" s="47" t="s">
        <v>25</v>
      </c>
      <c r="H163" s="55">
        <v>349297</v>
      </c>
      <c r="I163" s="55">
        <v>349297</v>
      </c>
      <c r="J163" s="55">
        <v>325519.17</v>
      </c>
      <c r="K163" s="45">
        <f t="shared" si="56"/>
        <v>93.192661259615733</v>
      </c>
    </row>
    <row r="164" spans="1:11" ht="50.25" customHeight="1" x14ac:dyDescent="0.2">
      <c r="A164" s="53" t="s">
        <v>26</v>
      </c>
      <c r="B164" s="47" t="s">
        <v>65</v>
      </c>
      <c r="C164" s="47">
        <v>2</v>
      </c>
      <c r="D164" s="47" t="s">
        <v>212</v>
      </c>
      <c r="E164" s="47" t="s">
        <v>66</v>
      </c>
      <c r="F164" s="47" t="s">
        <v>95</v>
      </c>
      <c r="G164" s="47" t="s">
        <v>27</v>
      </c>
      <c r="H164" s="55">
        <v>98630</v>
      </c>
      <c r="I164" s="55">
        <v>98630</v>
      </c>
      <c r="J164" s="55">
        <f>J165</f>
        <v>98630</v>
      </c>
      <c r="K164" s="55">
        <f t="shared" si="56"/>
        <v>100</v>
      </c>
    </row>
    <row r="165" spans="1:11" ht="57" customHeight="1" x14ac:dyDescent="0.2">
      <c r="A165" s="53" t="s">
        <v>28</v>
      </c>
      <c r="B165" s="47" t="s">
        <v>65</v>
      </c>
      <c r="C165" s="47">
        <v>2</v>
      </c>
      <c r="D165" s="47" t="s">
        <v>212</v>
      </c>
      <c r="E165" s="47" t="s">
        <v>66</v>
      </c>
      <c r="F165" s="47" t="s">
        <v>95</v>
      </c>
      <c r="G165" s="47" t="s">
        <v>29</v>
      </c>
      <c r="H165" s="55">
        <v>98630</v>
      </c>
      <c r="I165" s="55">
        <v>98630</v>
      </c>
      <c r="J165" s="55">
        <v>98630</v>
      </c>
      <c r="K165" s="55">
        <f t="shared" si="56"/>
        <v>100</v>
      </c>
    </row>
    <row r="166" spans="1:11" ht="33" hidden="1" customHeight="1" x14ac:dyDescent="0.2">
      <c r="A166" s="53" t="s">
        <v>300</v>
      </c>
      <c r="B166" s="47" t="s">
        <v>65</v>
      </c>
      <c r="C166" s="47">
        <v>2</v>
      </c>
      <c r="D166" s="47" t="s">
        <v>212</v>
      </c>
      <c r="E166" s="47" t="s">
        <v>66</v>
      </c>
      <c r="F166" s="47" t="s">
        <v>301</v>
      </c>
      <c r="G166" s="54" t="s">
        <v>0</v>
      </c>
      <c r="H166" s="55">
        <v>0</v>
      </c>
      <c r="I166" s="55">
        <v>0</v>
      </c>
      <c r="J166" s="55">
        <v>0</v>
      </c>
      <c r="K166" s="45" t="e">
        <f t="shared" si="56"/>
        <v>#DIV/0!</v>
      </c>
    </row>
    <row r="167" spans="1:11" ht="66" hidden="1" customHeight="1" x14ac:dyDescent="0.2">
      <c r="A167" s="53" t="s">
        <v>26</v>
      </c>
      <c r="B167" s="47" t="s">
        <v>65</v>
      </c>
      <c r="C167" s="47">
        <v>2</v>
      </c>
      <c r="D167" s="47" t="s">
        <v>212</v>
      </c>
      <c r="E167" s="47" t="s">
        <v>66</v>
      </c>
      <c r="F167" s="47" t="s">
        <v>301</v>
      </c>
      <c r="G167" s="47" t="s">
        <v>27</v>
      </c>
      <c r="H167" s="55">
        <v>0</v>
      </c>
      <c r="I167" s="55">
        <v>0</v>
      </c>
      <c r="J167" s="55">
        <v>0</v>
      </c>
      <c r="K167" s="45" t="e">
        <f t="shared" si="56"/>
        <v>#DIV/0!</v>
      </c>
    </row>
    <row r="168" spans="1:11" ht="55.5" hidden="1" customHeight="1" x14ac:dyDescent="0.2">
      <c r="A168" s="53" t="s">
        <v>28</v>
      </c>
      <c r="B168" s="47" t="s">
        <v>65</v>
      </c>
      <c r="C168" s="47">
        <v>2</v>
      </c>
      <c r="D168" s="47" t="s">
        <v>212</v>
      </c>
      <c r="E168" s="47" t="s">
        <v>66</v>
      </c>
      <c r="F168" s="47" t="s">
        <v>301</v>
      </c>
      <c r="G168" s="47" t="s">
        <v>29</v>
      </c>
      <c r="H168" s="55">
        <v>0</v>
      </c>
      <c r="I168" s="55">
        <v>0</v>
      </c>
      <c r="J168" s="55">
        <v>0</v>
      </c>
      <c r="K168" s="45" t="e">
        <f t="shared" si="56"/>
        <v>#DIV/0!</v>
      </c>
    </row>
    <row r="169" spans="1:11" ht="57.75" customHeight="1" x14ac:dyDescent="0.2">
      <c r="A169" s="53" t="s">
        <v>302</v>
      </c>
      <c r="B169" s="47" t="s">
        <v>65</v>
      </c>
      <c r="C169" s="47">
        <v>2</v>
      </c>
      <c r="D169" s="47" t="s">
        <v>212</v>
      </c>
      <c r="E169" s="47" t="s">
        <v>66</v>
      </c>
      <c r="F169" s="47" t="s">
        <v>303</v>
      </c>
      <c r="G169" s="54" t="s">
        <v>0</v>
      </c>
      <c r="H169" s="55">
        <v>332979.05</v>
      </c>
      <c r="I169" s="55">
        <v>332979.05</v>
      </c>
      <c r="J169" s="55">
        <f>J170</f>
        <v>332979.05</v>
      </c>
      <c r="K169" s="45">
        <f t="shared" si="56"/>
        <v>100</v>
      </c>
    </row>
    <row r="170" spans="1:11" ht="66.75" customHeight="1" x14ac:dyDescent="0.2">
      <c r="A170" s="53" t="s">
        <v>26</v>
      </c>
      <c r="B170" s="47" t="s">
        <v>65</v>
      </c>
      <c r="C170" s="47">
        <v>2</v>
      </c>
      <c r="D170" s="47" t="s">
        <v>212</v>
      </c>
      <c r="E170" s="47" t="s">
        <v>66</v>
      </c>
      <c r="F170" s="47" t="s">
        <v>303</v>
      </c>
      <c r="G170" s="47" t="s">
        <v>27</v>
      </c>
      <c r="H170" s="55">
        <v>332979.05</v>
      </c>
      <c r="I170" s="55">
        <v>332979.05</v>
      </c>
      <c r="J170" s="55">
        <f>J171</f>
        <v>332979.05</v>
      </c>
      <c r="K170" s="51">
        <f t="shared" si="56"/>
        <v>100</v>
      </c>
    </row>
    <row r="171" spans="1:11" s="8" customFormat="1" ht="62.25" customHeight="1" x14ac:dyDescent="0.2">
      <c r="A171" s="53" t="s">
        <v>28</v>
      </c>
      <c r="B171" s="47" t="s">
        <v>65</v>
      </c>
      <c r="C171" s="47">
        <v>2</v>
      </c>
      <c r="D171" s="47" t="s">
        <v>212</v>
      </c>
      <c r="E171" s="47" t="s">
        <v>66</v>
      </c>
      <c r="F171" s="47" t="s">
        <v>303</v>
      </c>
      <c r="G171" s="47" t="s">
        <v>29</v>
      </c>
      <c r="H171" s="55">
        <v>332979.05</v>
      </c>
      <c r="I171" s="55">
        <v>332979.05</v>
      </c>
      <c r="J171" s="55">
        <v>332979.05</v>
      </c>
      <c r="K171" s="51">
        <f t="shared" si="56"/>
        <v>100</v>
      </c>
    </row>
    <row r="172" spans="1:11" s="8" customFormat="1" ht="54.75" customHeight="1" x14ac:dyDescent="0.2">
      <c r="A172" s="48" t="s">
        <v>304</v>
      </c>
      <c r="B172" s="49" t="s">
        <v>65</v>
      </c>
      <c r="C172" s="49">
        <v>2</v>
      </c>
      <c r="D172" s="49" t="s">
        <v>213</v>
      </c>
      <c r="E172" s="50" t="s">
        <v>0</v>
      </c>
      <c r="F172" s="50" t="s">
        <v>0</v>
      </c>
      <c r="G172" s="50" t="s">
        <v>0</v>
      </c>
      <c r="H172" s="51">
        <f t="shared" ref="H172:I172" si="57">H173</f>
        <v>2220963.89</v>
      </c>
      <c r="I172" s="51">
        <f t="shared" si="57"/>
        <v>2220963.89</v>
      </c>
      <c r="J172" s="51">
        <f>J173</f>
        <v>2183057.13</v>
      </c>
      <c r="K172" s="51">
        <f t="shared" si="56"/>
        <v>98.293229341968271</v>
      </c>
    </row>
    <row r="173" spans="1:11" s="8" customFormat="1" ht="63.75" customHeight="1" x14ac:dyDescent="0.2">
      <c r="A173" s="48" t="s">
        <v>180</v>
      </c>
      <c r="B173" s="49" t="s">
        <v>65</v>
      </c>
      <c r="C173" s="49">
        <v>2</v>
      </c>
      <c r="D173" s="49" t="s">
        <v>213</v>
      </c>
      <c r="E173" s="49" t="s">
        <v>66</v>
      </c>
      <c r="F173" s="52" t="s">
        <v>0</v>
      </c>
      <c r="G173" s="52" t="s">
        <v>0</v>
      </c>
      <c r="H173" s="51">
        <f t="shared" ref="H173:I173" si="58">H177+H174</f>
        <v>2220963.89</v>
      </c>
      <c r="I173" s="51">
        <f t="shared" si="58"/>
        <v>2220963.89</v>
      </c>
      <c r="J173" s="51">
        <f>J177+J174</f>
        <v>2183057.13</v>
      </c>
      <c r="K173" s="51">
        <f t="shared" si="56"/>
        <v>98.293229341968271</v>
      </c>
    </row>
    <row r="174" spans="1:11" ht="83.25" customHeight="1" x14ac:dyDescent="0.2">
      <c r="A174" s="53" t="s">
        <v>96</v>
      </c>
      <c r="B174" s="47" t="s">
        <v>65</v>
      </c>
      <c r="C174" s="47">
        <v>2</v>
      </c>
      <c r="D174" s="47" t="s">
        <v>213</v>
      </c>
      <c r="E174" s="47" t="s">
        <v>66</v>
      </c>
      <c r="F174" s="47" t="s">
        <v>97</v>
      </c>
      <c r="G174" s="54" t="s">
        <v>0</v>
      </c>
      <c r="H174" s="55">
        <f t="shared" ref="H174:I175" si="59">H175</f>
        <v>538513.89</v>
      </c>
      <c r="I174" s="55">
        <f t="shared" si="59"/>
        <v>538513.89</v>
      </c>
      <c r="J174" s="55">
        <f>J175</f>
        <v>500607.13</v>
      </c>
      <c r="K174" s="55">
        <f t="shared" si="56"/>
        <v>92.960857518456947</v>
      </c>
    </row>
    <row r="175" spans="1:11" s="15" customFormat="1" ht="56.25" customHeight="1" x14ac:dyDescent="0.2">
      <c r="A175" s="53" t="s">
        <v>26</v>
      </c>
      <c r="B175" s="47" t="s">
        <v>65</v>
      </c>
      <c r="C175" s="47">
        <v>2</v>
      </c>
      <c r="D175" s="47" t="s">
        <v>213</v>
      </c>
      <c r="E175" s="47" t="s">
        <v>66</v>
      </c>
      <c r="F175" s="47" t="s">
        <v>97</v>
      </c>
      <c r="G175" s="47" t="s">
        <v>27</v>
      </c>
      <c r="H175" s="55">
        <f t="shared" si="59"/>
        <v>538513.89</v>
      </c>
      <c r="I175" s="55">
        <f t="shared" si="59"/>
        <v>538513.89</v>
      </c>
      <c r="J175" s="55">
        <f>J176</f>
        <v>500607.13</v>
      </c>
      <c r="K175" s="55">
        <f t="shared" si="56"/>
        <v>92.960857518456947</v>
      </c>
    </row>
    <row r="176" spans="1:11" s="15" customFormat="1" ht="68.25" customHeight="1" x14ac:dyDescent="0.2">
      <c r="A176" s="53" t="s">
        <v>28</v>
      </c>
      <c r="B176" s="47" t="s">
        <v>65</v>
      </c>
      <c r="C176" s="47">
        <v>2</v>
      </c>
      <c r="D176" s="47" t="s">
        <v>213</v>
      </c>
      <c r="E176" s="47" t="s">
        <v>66</v>
      </c>
      <c r="F176" s="47" t="s">
        <v>97</v>
      </c>
      <c r="G176" s="47" t="s">
        <v>29</v>
      </c>
      <c r="H176" s="55">
        <v>538513.89</v>
      </c>
      <c r="I176" s="55">
        <v>538513.89</v>
      </c>
      <c r="J176" s="55">
        <v>500607.13</v>
      </c>
      <c r="K176" s="55">
        <f t="shared" si="56"/>
        <v>92.960857518456947</v>
      </c>
    </row>
    <row r="177" spans="1:11" s="15" customFormat="1" ht="48" customHeight="1" x14ac:dyDescent="0.2">
      <c r="A177" s="53" t="s">
        <v>305</v>
      </c>
      <c r="B177" s="47" t="s">
        <v>65</v>
      </c>
      <c r="C177" s="47">
        <v>2</v>
      </c>
      <c r="D177" s="47" t="s">
        <v>213</v>
      </c>
      <c r="E177" s="47" t="s">
        <v>66</v>
      </c>
      <c r="F177" s="47" t="s">
        <v>306</v>
      </c>
      <c r="G177" s="54" t="s">
        <v>0</v>
      </c>
      <c r="H177" s="55">
        <v>1682450</v>
      </c>
      <c r="I177" s="55">
        <v>1682450</v>
      </c>
      <c r="J177" s="55">
        <f>J178</f>
        <v>1682450</v>
      </c>
      <c r="K177" s="55">
        <f t="shared" si="56"/>
        <v>100</v>
      </c>
    </row>
    <row r="178" spans="1:11" ht="62.25" customHeight="1" x14ac:dyDescent="0.2">
      <c r="A178" s="53" t="s">
        <v>102</v>
      </c>
      <c r="B178" s="47" t="s">
        <v>65</v>
      </c>
      <c r="C178" s="47">
        <v>2</v>
      </c>
      <c r="D178" s="47" t="s">
        <v>213</v>
      </c>
      <c r="E178" s="47" t="s">
        <v>66</v>
      </c>
      <c r="F178" s="47" t="s">
        <v>306</v>
      </c>
      <c r="G178" s="47" t="s">
        <v>103</v>
      </c>
      <c r="H178" s="55">
        <v>1682450</v>
      </c>
      <c r="I178" s="55">
        <v>1682450</v>
      </c>
      <c r="J178" s="55">
        <f>J179</f>
        <v>1682450</v>
      </c>
      <c r="K178" s="55">
        <f t="shared" si="56"/>
        <v>100</v>
      </c>
    </row>
    <row r="179" spans="1:11" ht="31.5" customHeight="1" x14ac:dyDescent="0.2">
      <c r="A179" s="53" t="s">
        <v>104</v>
      </c>
      <c r="B179" s="47" t="s">
        <v>65</v>
      </c>
      <c r="C179" s="47">
        <v>2</v>
      </c>
      <c r="D179" s="47" t="s">
        <v>213</v>
      </c>
      <c r="E179" s="47" t="s">
        <v>66</v>
      </c>
      <c r="F179" s="47" t="s">
        <v>306</v>
      </c>
      <c r="G179" s="47" t="s">
        <v>105</v>
      </c>
      <c r="H179" s="55">
        <v>1682450</v>
      </c>
      <c r="I179" s="55">
        <v>1682450</v>
      </c>
      <c r="J179" s="55">
        <v>1682450</v>
      </c>
      <c r="K179" s="55">
        <f t="shared" si="56"/>
        <v>100</v>
      </c>
    </row>
    <row r="180" spans="1:11" ht="57.75" customHeight="1" x14ac:dyDescent="0.2">
      <c r="A180" s="48" t="s">
        <v>307</v>
      </c>
      <c r="B180" s="49" t="s">
        <v>65</v>
      </c>
      <c r="C180" s="49">
        <v>2</v>
      </c>
      <c r="D180" s="49" t="s">
        <v>308</v>
      </c>
      <c r="E180" s="50" t="s">
        <v>0</v>
      </c>
      <c r="F180" s="50" t="s">
        <v>0</v>
      </c>
      <c r="G180" s="50" t="s">
        <v>0</v>
      </c>
      <c r="H180" s="51">
        <v>652173.91</v>
      </c>
      <c r="I180" s="51">
        <v>652173.91</v>
      </c>
      <c r="J180" s="51">
        <f>J181</f>
        <v>646281.02</v>
      </c>
      <c r="K180" s="51">
        <f t="shared" si="56"/>
        <v>99.096423529116635</v>
      </c>
    </row>
    <row r="181" spans="1:11" ht="48.75" customHeight="1" x14ac:dyDescent="0.2">
      <c r="A181" s="48" t="s">
        <v>180</v>
      </c>
      <c r="B181" s="49" t="s">
        <v>65</v>
      </c>
      <c r="C181" s="49">
        <v>2</v>
      </c>
      <c r="D181" s="49" t="s">
        <v>308</v>
      </c>
      <c r="E181" s="49" t="s">
        <v>66</v>
      </c>
      <c r="F181" s="52" t="s">
        <v>0</v>
      </c>
      <c r="G181" s="52" t="s">
        <v>0</v>
      </c>
      <c r="H181" s="51">
        <v>652173.91</v>
      </c>
      <c r="I181" s="51">
        <v>652173.91</v>
      </c>
      <c r="J181" s="51">
        <f>J182</f>
        <v>646281.02</v>
      </c>
      <c r="K181" s="51">
        <f t="shared" si="56"/>
        <v>99.096423529116635</v>
      </c>
    </row>
    <row r="182" spans="1:11" ht="51.75" customHeight="1" x14ac:dyDescent="0.2">
      <c r="A182" s="53" t="s">
        <v>309</v>
      </c>
      <c r="B182" s="47" t="s">
        <v>65</v>
      </c>
      <c r="C182" s="47">
        <v>2</v>
      </c>
      <c r="D182" s="47" t="s">
        <v>308</v>
      </c>
      <c r="E182" s="47" t="s">
        <v>66</v>
      </c>
      <c r="F182" s="47" t="s">
        <v>310</v>
      </c>
      <c r="G182" s="54" t="s">
        <v>0</v>
      </c>
      <c r="H182" s="55">
        <v>652173.91</v>
      </c>
      <c r="I182" s="55">
        <v>652173.91</v>
      </c>
      <c r="J182" s="55">
        <f>J183</f>
        <v>646281.02</v>
      </c>
      <c r="K182" s="45">
        <f t="shared" si="56"/>
        <v>99.096423529116635</v>
      </c>
    </row>
    <row r="183" spans="1:11" ht="54" customHeight="1" x14ac:dyDescent="0.2">
      <c r="A183" s="53" t="s">
        <v>26</v>
      </c>
      <c r="B183" s="47" t="s">
        <v>65</v>
      </c>
      <c r="C183" s="47">
        <v>2</v>
      </c>
      <c r="D183" s="47" t="s">
        <v>308</v>
      </c>
      <c r="E183" s="47" t="s">
        <v>66</v>
      </c>
      <c r="F183" s="47" t="s">
        <v>310</v>
      </c>
      <c r="G183" s="47" t="s">
        <v>27</v>
      </c>
      <c r="H183" s="55">
        <v>652173.91</v>
      </c>
      <c r="I183" s="55">
        <v>652173.91</v>
      </c>
      <c r="J183" s="55">
        <f>J184</f>
        <v>646281.02</v>
      </c>
      <c r="K183" s="45">
        <f t="shared" si="56"/>
        <v>99.096423529116635</v>
      </c>
    </row>
    <row r="184" spans="1:11" ht="66.75" customHeight="1" x14ac:dyDescent="0.2">
      <c r="A184" s="53" t="s">
        <v>28</v>
      </c>
      <c r="B184" s="47" t="s">
        <v>65</v>
      </c>
      <c r="C184" s="47">
        <v>2</v>
      </c>
      <c r="D184" s="47" t="s">
        <v>308</v>
      </c>
      <c r="E184" s="47" t="s">
        <v>66</v>
      </c>
      <c r="F184" s="47" t="s">
        <v>310</v>
      </c>
      <c r="G184" s="47" t="s">
        <v>29</v>
      </c>
      <c r="H184" s="55">
        <v>652173.91</v>
      </c>
      <c r="I184" s="55">
        <v>652173.91</v>
      </c>
      <c r="J184" s="55">
        <v>646281.02</v>
      </c>
      <c r="K184" s="55">
        <f t="shared" si="56"/>
        <v>99.096423529116635</v>
      </c>
    </row>
    <row r="185" spans="1:11" ht="51.75" customHeight="1" x14ac:dyDescent="0.2">
      <c r="A185" s="48" t="s">
        <v>258</v>
      </c>
      <c r="B185" s="49" t="s">
        <v>65</v>
      </c>
      <c r="C185" s="49">
        <v>2</v>
      </c>
      <c r="D185" s="49" t="s">
        <v>111</v>
      </c>
      <c r="E185" s="50" t="s">
        <v>0</v>
      </c>
      <c r="F185" s="50" t="s">
        <v>0</v>
      </c>
      <c r="G185" s="50" t="s">
        <v>0</v>
      </c>
      <c r="H185" s="51">
        <f t="shared" ref="H185:I188" si="60">H186</f>
        <v>1490912.93</v>
      </c>
      <c r="I185" s="51">
        <f t="shared" si="60"/>
        <v>1490912.93</v>
      </c>
      <c r="J185" s="51">
        <f>J186</f>
        <v>1408333.41</v>
      </c>
      <c r="K185" s="55">
        <f t="shared" si="56"/>
        <v>94.461144018651709</v>
      </c>
    </row>
    <row r="186" spans="1:11" ht="65.25" customHeight="1" x14ac:dyDescent="0.2">
      <c r="A186" s="48" t="s">
        <v>180</v>
      </c>
      <c r="B186" s="49" t="s">
        <v>65</v>
      </c>
      <c r="C186" s="49">
        <v>2</v>
      </c>
      <c r="D186" s="49" t="s">
        <v>111</v>
      </c>
      <c r="E186" s="49" t="s">
        <v>66</v>
      </c>
      <c r="F186" s="52" t="s">
        <v>0</v>
      </c>
      <c r="G186" s="52" t="s">
        <v>0</v>
      </c>
      <c r="H186" s="51">
        <f t="shared" si="60"/>
        <v>1490912.93</v>
      </c>
      <c r="I186" s="51">
        <f t="shared" si="60"/>
        <v>1490912.93</v>
      </c>
      <c r="J186" s="51">
        <f>J187</f>
        <v>1408333.41</v>
      </c>
      <c r="K186" s="55">
        <f t="shared" si="56"/>
        <v>94.461144018651709</v>
      </c>
    </row>
    <row r="187" spans="1:11" ht="42" customHeight="1" x14ac:dyDescent="0.2">
      <c r="A187" s="53" t="s">
        <v>100</v>
      </c>
      <c r="B187" s="47" t="s">
        <v>65</v>
      </c>
      <c r="C187" s="47">
        <v>2</v>
      </c>
      <c r="D187" s="47" t="s">
        <v>111</v>
      </c>
      <c r="E187" s="47" t="s">
        <v>66</v>
      </c>
      <c r="F187" s="47" t="s">
        <v>101</v>
      </c>
      <c r="G187" s="54" t="s">
        <v>0</v>
      </c>
      <c r="H187" s="55">
        <f t="shared" si="60"/>
        <v>1490912.93</v>
      </c>
      <c r="I187" s="55">
        <f t="shared" si="60"/>
        <v>1490912.93</v>
      </c>
      <c r="J187" s="55">
        <f>J188</f>
        <v>1408333.41</v>
      </c>
      <c r="K187" s="55">
        <f t="shared" si="56"/>
        <v>94.461144018651709</v>
      </c>
    </row>
    <row r="188" spans="1:11" ht="56.25" customHeight="1" x14ac:dyDescent="0.2">
      <c r="A188" s="53" t="s">
        <v>26</v>
      </c>
      <c r="B188" s="47" t="s">
        <v>65</v>
      </c>
      <c r="C188" s="47">
        <v>2</v>
      </c>
      <c r="D188" s="47" t="s">
        <v>111</v>
      </c>
      <c r="E188" s="47" t="s">
        <v>66</v>
      </c>
      <c r="F188" s="47" t="s">
        <v>101</v>
      </c>
      <c r="G188" s="47" t="s">
        <v>27</v>
      </c>
      <c r="H188" s="55">
        <f t="shared" si="60"/>
        <v>1490912.93</v>
      </c>
      <c r="I188" s="55">
        <f t="shared" si="60"/>
        <v>1490912.93</v>
      </c>
      <c r="J188" s="55">
        <f>J189</f>
        <v>1408333.41</v>
      </c>
      <c r="K188" s="55">
        <f t="shared" si="56"/>
        <v>94.461144018651709</v>
      </c>
    </row>
    <row r="189" spans="1:11" ht="62.25" customHeight="1" x14ac:dyDescent="0.2">
      <c r="A189" s="53" t="s">
        <v>28</v>
      </c>
      <c r="B189" s="47" t="s">
        <v>65</v>
      </c>
      <c r="C189" s="47">
        <v>2</v>
      </c>
      <c r="D189" s="47" t="s">
        <v>111</v>
      </c>
      <c r="E189" s="47" t="s">
        <v>66</v>
      </c>
      <c r="F189" s="47" t="s">
        <v>101</v>
      </c>
      <c r="G189" s="47" t="s">
        <v>29</v>
      </c>
      <c r="H189" s="55">
        <v>1490912.93</v>
      </c>
      <c r="I189" s="55">
        <v>1490912.93</v>
      </c>
      <c r="J189" s="55">
        <v>1408333.41</v>
      </c>
      <c r="K189" s="55">
        <f t="shared" si="56"/>
        <v>94.461144018651709</v>
      </c>
    </row>
    <row r="190" spans="1:11" ht="47.25" customHeight="1" x14ac:dyDescent="0.2">
      <c r="A190" s="48" t="s">
        <v>259</v>
      </c>
      <c r="B190" s="49" t="s">
        <v>65</v>
      </c>
      <c r="C190" s="49">
        <v>2</v>
      </c>
      <c r="D190" s="49" t="s">
        <v>115</v>
      </c>
      <c r="E190" s="50" t="s">
        <v>0</v>
      </c>
      <c r="F190" s="50" t="s">
        <v>0</v>
      </c>
      <c r="G190" s="50" t="s">
        <v>0</v>
      </c>
      <c r="H190" s="51">
        <f t="shared" ref="H190:I190" si="61">H191</f>
        <v>33429032.380000003</v>
      </c>
      <c r="I190" s="51">
        <f t="shared" si="61"/>
        <v>33429032.380000003</v>
      </c>
      <c r="J190" s="51">
        <f>J191</f>
        <v>32164866.520000003</v>
      </c>
      <c r="K190" s="51">
        <f t="shared" si="56"/>
        <v>96.218359402001923</v>
      </c>
    </row>
    <row r="191" spans="1:11" ht="51.75" customHeight="1" x14ac:dyDescent="0.2">
      <c r="A191" s="48" t="s">
        <v>180</v>
      </c>
      <c r="B191" s="49" t="s">
        <v>65</v>
      </c>
      <c r="C191" s="49">
        <v>2</v>
      </c>
      <c r="D191" s="49" t="s">
        <v>115</v>
      </c>
      <c r="E191" s="49" t="s">
        <v>66</v>
      </c>
      <c r="F191" s="52" t="s">
        <v>0</v>
      </c>
      <c r="G191" s="52" t="s">
        <v>0</v>
      </c>
      <c r="H191" s="51">
        <f t="shared" ref="H191:I191" si="62">H192+H195+H198+H201+H204+H207+H210+H213</f>
        <v>33429032.380000003</v>
      </c>
      <c r="I191" s="51">
        <f t="shared" si="62"/>
        <v>33429032.380000003</v>
      </c>
      <c r="J191" s="51">
        <f>J192+J195+J198+J201+J204+J207+J210+J213</f>
        <v>32164866.520000003</v>
      </c>
      <c r="K191" s="51">
        <f t="shared" si="56"/>
        <v>96.218359402001923</v>
      </c>
    </row>
    <row r="192" spans="1:11" ht="45.75" customHeight="1" x14ac:dyDescent="0.2">
      <c r="A192" s="53" t="s">
        <v>107</v>
      </c>
      <c r="B192" s="47" t="s">
        <v>65</v>
      </c>
      <c r="C192" s="47">
        <v>2</v>
      </c>
      <c r="D192" s="47" t="s">
        <v>115</v>
      </c>
      <c r="E192" s="47" t="s">
        <v>66</v>
      </c>
      <c r="F192" s="47" t="s">
        <v>108</v>
      </c>
      <c r="G192" s="54" t="s">
        <v>0</v>
      </c>
      <c r="H192" s="55">
        <f t="shared" ref="H192:I193" si="63">H193</f>
        <v>10046513.050000001</v>
      </c>
      <c r="I192" s="55">
        <f t="shared" si="63"/>
        <v>10046513.050000001</v>
      </c>
      <c r="J192" s="55">
        <f>J193</f>
        <v>8898125.1500000004</v>
      </c>
      <c r="K192" s="55">
        <f t="shared" si="56"/>
        <v>88.569288724509249</v>
      </c>
    </row>
    <row r="193" spans="1:11" ht="62.25" customHeight="1" x14ac:dyDescent="0.2">
      <c r="A193" s="53" t="s">
        <v>26</v>
      </c>
      <c r="B193" s="47" t="s">
        <v>65</v>
      </c>
      <c r="C193" s="47">
        <v>2</v>
      </c>
      <c r="D193" s="47" t="s">
        <v>115</v>
      </c>
      <c r="E193" s="47" t="s">
        <v>66</v>
      </c>
      <c r="F193" s="47" t="s">
        <v>108</v>
      </c>
      <c r="G193" s="47" t="s">
        <v>27</v>
      </c>
      <c r="H193" s="55">
        <f t="shared" si="63"/>
        <v>10046513.050000001</v>
      </c>
      <c r="I193" s="55">
        <f t="shared" si="63"/>
        <v>10046513.050000001</v>
      </c>
      <c r="J193" s="55">
        <f>J194</f>
        <v>8898125.1500000004</v>
      </c>
      <c r="K193" s="55">
        <f t="shared" si="56"/>
        <v>88.569288724509249</v>
      </c>
    </row>
    <row r="194" spans="1:11" ht="51.75" customHeight="1" x14ac:dyDescent="0.2">
      <c r="A194" s="53" t="s">
        <v>28</v>
      </c>
      <c r="B194" s="47" t="s">
        <v>65</v>
      </c>
      <c r="C194" s="47">
        <v>2</v>
      </c>
      <c r="D194" s="47" t="s">
        <v>115</v>
      </c>
      <c r="E194" s="47" t="s">
        <v>66</v>
      </c>
      <c r="F194" s="47" t="s">
        <v>108</v>
      </c>
      <c r="G194" s="47" t="s">
        <v>29</v>
      </c>
      <c r="H194" s="55">
        <v>10046513.050000001</v>
      </c>
      <c r="I194" s="55">
        <v>10046513.050000001</v>
      </c>
      <c r="J194" s="55">
        <v>8898125.1500000004</v>
      </c>
      <c r="K194" s="55">
        <f t="shared" si="56"/>
        <v>88.569288724509249</v>
      </c>
    </row>
    <row r="195" spans="1:11" ht="32.25" customHeight="1" x14ac:dyDescent="0.2">
      <c r="A195" s="53" t="s">
        <v>109</v>
      </c>
      <c r="B195" s="47" t="s">
        <v>65</v>
      </c>
      <c r="C195" s="47">
        <v>2</v>
      </c>
      <c r="D195" s="47" t="s">
        <v>115</v>
      </c>
      <c r="E195" s="47" t="s">
        <v>66</v>
      </c>
      <c r="F195" s="47" t="s">
        <v>110</v>
      </c>
      <c r="G195" s="54" t="s">
        <v>0</v>
      </c>
      <c r="H195" s="55">
        <f t="shared" ref="H195:I196" si="64">H196</f>
        <v>10905283.02</v>
      </c>
      <c r="I195" s="55">
        <f t="shared" si="64"/>
        <v>10905283.02</v>
      </c>
      <c r="J195" s="55">
        <f>J196</f>
        <v>10799854.65</v>
      </c>
      <c r="K195" s="45">
        <f t="shared" si="56"/>
        <v>99.033235819678893</v>
      </c>
    </row>
    <row r="196" spans="1:11" ht="57" customHeight="1" x14ac:dyDescent="0.2">
      <c r="A196" s="53" t="s">
        <v>26</v>
      </c>
      <c r="B196" s="47" t="s">
        <v>65</v>
      </c>
      <c r="C196" s="47">
        <v>2</v>
      </c>
      <c r="D196" s="47" t="s">
        <v>115</v>
      </c>
      <c r="E196" s="47" t="s">
        <v>66</v>
      </c>
      <c r="F196" s="47" t="s">
        <v>110</v>
      </c>
      <c r="G196" s="47" t="s">
        <v>27</v>
      </c>
      <c r="H196" s="55">
        <f t="shared" si="64"/>
        <v>10905283.02</v>
      </c>
      <c r="I196" s="55">
        <f t="shared" si="64"/>
        <v>10905283.02</v>
      </c>
      <c r="J196" s="55">
        <f>J197</f>
        <v>10799854.65</v>
      </c>
      <c r="K196" s="55">
        <f t="shared" si="56"/>
        <v>99.033235819678893</v>
      </c>
    </row>
    <row r="197" spans="1:11" ht="53.25" customHeight="1" x14ac:dyDescent="0.2">
      <c r="A197" s="53" t="s">
        <v>28</v>
      </c>
      <c r="B197" s="47" t="s">
        <v>65</v>
      </c>
      <c r="C197" s="47">
        <v>2</v>
      </c>
      <c r="D197" s="47" t="s">
        <v>115</v>
      </c>
      <c r="E197" s="47" t="s">
        <v>66</v>
      </c>
      <c r="F197" s="47" t="s">
        <v>110</v>
      </c>
      <c r="G197" s="47" t="s">
        <v>29</v>
      </c>
      <c r="H197" s="55">
        <v>10905283.02</v>
      </c>
      <c r="I197" s="55">
        <v>10905283.02</v>
      </c>
      <c r="J197" s="55">
        <v>10799854.65</v>
      </c>
      <c r="K197" s="55">
        <f t="shared" si="56"/>
        <v>99.033235819678893</v>
      </c>
    </row>
    <row r="198" spans="1:11" ht="98.25" customHeight="1" x14ac:dyDescent="0.2">
      <c r="A198" s="53" t="s">
        <v>311</v>
      </c>
      <c r="B198" s="47" t="s">
        <v>65</v>
      </c>
      <c r="C198" s="47">
        <v>2</v>
      </c>
      <c r="D198" s="47" t="s">
        <v>115</v>
      </c>
      <c r="E198" s="47" t="s">
        <v>66</v>
      </c>
      <c r="F198" s="47" t="s">
        <v>312</v>
      </c>
      <c r="G198" s="54" t="s">
        <v>0</v>
      </c>
      <c r="H198" s="55">
        <f t="shared" ref="H198:I199" si="65">H199</f>
        <v>1617812.46</v>
      </c>
      <c r="I198" s="55">
        <f t="shared" si="65"/>
        <v>1617812.46</v>
      </c>
      <c r="J198" s="55">
        <f>J199</f>
        <v>1617806.69</v>
      </c>
      <c r="K198" s="55">
        <f t="shared" si="56"/>
        <v>99.999643345558113</v>
      </c>
    </row>
    <row r="199" spans="1:11" ht="69" customHeight="1" x14ac:dyDescent="0.2">
      <c r="A199" s="53" t="s">
        <v>26</v>
      </c>
      <c r="B199" s="47" t="s">
        <v>65</v>
      </c>
      <c r="C199" s="47">
        <v>2</v>
      </c>
      <c r="D199" s="47" t="s">
        <v>115</v>
      </c>
      <c r="E199" s="47" t="s">
        <v>66</v>
      </c>
      <c r="F199" s="47" t="s">
        <v>312</v>
      </c>
      <c r="G199" s="47" t="s">
        <v>27</v>
      </c>
      <c r="H199" s="55">
        <f t="shared" si="65"/>
        <v>1617812.46</v>
      </c>
      <c r="I199" s="55">
        <f t="shared" si="65"/>
        <v>1617812.46</v>
      </c>
      <c r="J199" s="55">
        <f>J200</f>
        <v>1617806.69</v>
      </c>
      <c r="K199" s="55">
        <f t="shared" si="56"/>
        <v>99.999643345558113</v>
      </c>
    </row>
    <row r="200" spans="1:11" ht="61.5" customHeight="1" x14ac:dyDescent="0.2">
      <c r="A200" s="53" t="s">
        <v>28</v>
      </c>
      <c r="B200" s="47" t="s">
        <v>65</v>
      </c>
      <c r="C200" s="47">
        <v>2</v>
      </c>
      <c r="D200" s="47" t="s">
        <v>115</v>
      </c>
      <c r="E200" s="47" t="s">
        <v>66</v>
      </c>
      <c r="F200" s="47" t="s">
        <v>312</v>
      </c>
      <c r="G200" s="47" t="s">
        <v>29</v>
      </c>
      <c r="H200" s="55">
        <v>1617812.46</v>
      </c>
      <c r="I200" s="55">
        <v>1617812.46</v>
      </c>
      <c r="J200" s="55">
        <v>1617806.69</v>
      </c>
      <c r="K200" s="55">
        <f t="shared" si="56"/>
        <v>99.999643345558113</v>
      </c>
    </row>
    <row r="201" spans="1:11" ht="111" customHeight="1" x14ac:dyDescent="0.2">
      <c r="A201" s="53" t="s">
        <v>313</v>
      </c>
      <c r="B201" s="47" t="s">
        <v>65</v>
      </c>
      <c r="C201" s="47">
        <v>2</v>
      </c>
      <c r="D201" s="47" t="s">
        <v>115</v>
      </c>
      <c r="E201" s="47" t="s">
        <v>66</v>
      </c>
      <c r="F201" s="47" t="s">
        <v>314</v>
      </c>
      <c r="G201" s="54" t="s">
        <v>0</v>
      </c>
      <c r="H201" s="55">
        <f t="shared" ref="H201:I202" si="66">H202</f>
        <v>1649304.16</v>
      </c>
      <c r="I201" s="55">
        <f t="shared" si="66"/>
        <v>1649304.16</v>
      </c>
      <c r="J201" s="55">
        <f>J202</f>
        <v>1638973.09</v>
      </c>
      <c r="K201" s="55">
        <f t="shared" si="56"/>
        <v>99.373610383666303</v>
      </c>
    </row>
    <row r="202" spans="1:11" ht="54.75" customHeight="1" x14ac:dyDescent="0.2">
      <c r="A202" s="53" t="s">
        <v>26</v>
      </c>
      <c r="B202" s="47" t="s">
        <v>65</v>
      </c>
      <c r="C202" s="47">
        <v>2</v>
      </c>
      <c r="D202" s="47" t="s">
        <v>115</v>
      </c>
      <c r="E202" s="47" t="s">
        <v>66</v>
      </c>
      <c r="F202" s="47" t="s">
        <v>314</v>
      </c>
      <c r="G202" s="47" t="s">
        <v>27</v>
      </c>
      <c r="H202" s="55">
        <f t="shared" si="66"/>
        <v>1649304.16</v>
      </c>
      <c r="I202" s="55">
        <f t="shared" si="66"/>
        <v>1649304.16</v>
      </c>
      <c r="J202" s="55">
        <f>J203</f>
        <v>1638973.09</v>
      </c>
      <c r="K202" s="55">
        <f t="shared" si="56"/>
        <v>99.373610383666303</v>
      </c>
    </row>
    <row r="203" spans="1:11" ht="54.75" customHeight="1" x14ac:dyDescent="0.2">
      <c r="A203" s="53" t="s">
        <v>28</v>
      </c>
      <c r="B203" s="47" t="s">
        <v>65</v>
      </c>
      <c r="C203" s="47">
        <v>2</v>
      </c>
      <c r="D203" s="47" t="s">
        <v>115</v>
      </c>
      <c r="E203" s="47" t="s">
        <v>66</v>
      </c>
      <c r="F203" s="47" t="s">
        <v>314</v>
      </c>
      <c r="G203" s="47" t="s">
        <v>29</v>
      </c>
      <c r="H203" s="55">
        <v>1649304.16</v>
      </c>
      <c r="I203" s="55">
        <v>1649304.16</v>
      </c>
      <c r="J203" s="55">
        <v>1638973.09</v>
      </c>
      <c r="K203" s="55">
        <f t="shared" si="56"/>
        <v>99.373610383666303</v>
      </c>
    </row>
    <row r="204" spans="1:11" ht="114.75" customHeight="1" x14ac:dyDescent="0.2">
      <c r="A204" s="53" t="s">
        <v>315</v>
      </c>
      <c r="B204" s="47" t="s">
        <v>65</v>
      </c>
      <c r="C204" s="47">
        <v>2</v>
      </c>
      <c r="D204" s="47" t="s">
        <v>115</v>
      </c>
      <c r="E204" s="47" t="s">
        <v>66</v>
      </c>
      <c r="F204" s="47" t="s">
        <v>316</v>
      </c>
      <c r="G204" s="54" t="s">
        <v>0</v>
      </c>
      <c r="H204" s="55">
        <f t="shared" ref="H204:I205" si="67">H205</f>
        <v>2454344.0499999998</v>
      </c>
      <c r="I204" s="55">
        <f t="shared" si="67"/>
        <v>2454344.0499999998</v>
      </c>
      <c r="J204" s="55">
        <f>J205</f>
        <v>2454341.89</v>
      </c>
      <c r="K204" s="55">
        <f t="shared" si="56"/>
        <v>99.999911992778692</v>
      </c>
    </row>
    <row r="205" spans="1:11" ht="54" customHeight="1" x14ac:dyDescent="0.2">
      <c r="A205" s="53" t="s">
        <v>26</v>
      </c>
      <c r="B205" s="47" t="s">
        <v>65</v>
      </c>
      <c r="C205" s="47">
        <v>2</v>
      </c>
      <c r="D205" s="47" t="s">
        <v>115</v>
      </c>
      <c r="E205" s="47" t="s">
        <v>66</v>
      </c>
      <c r="F205" s="47" t="s">
        <v>316</v>
      </c>
      <c r="G205" s="47" t="s">
        <v>27</v>
      </c>
      <c r="H205" s="55">
        <f t="shared" si="67"/>
        <v>2454344.0499999998</v>
      </c>
      <c r="I205" s="55">
        <f t="shared" si="67"/>
        <v>2454344.0499999998</v>
      </c>
      <c r="J205" s="55">
        <f>J206</f>
        <v>2454341.89</v>
      </c>
      <c r="K205" s="55">
        <f t="shared" si="56"/>
        <v>99.999911992778692</v>
      </c>
    </row>
    <row r="206" spans="1:11" ht="55.5" customHeight="1" x14ac:dyDescent="0.2">
      <c r="A206" s="53" t="s">
        <v>28</v>
      </c>
      <c r="B206" s="47" t="s">
        <v>65</v>
      </c>
      <c r="C206" s="47">
        <v>2</v>
      </c>
      <c r="D206" s="47" t="s">
        <v>115</v>
      </c>
      <c r="E206" s="47" t="s">
        <v>66</v>
      </c>
      <c r="F206" s="47" t="s">
        <v>316</v>
      </c>
      <c r="G206" s="47" t="s">
        <v>29</v>
      </c>
      <c r="H206" s="55">
        <v>2454344.0499999998</v>
      </c>
      <c r="I206" s="55">
        <v>2454344.0499999998</v>
      </c>
      <c r="J206" s="55">
        <v>2454341.89</v>
      </c>
      <c r="K206" s="55">
        <f t="shared" si="56"/>
        <v>99.999911992778692</v>
      </c>
    </row>
    <row r="207" spans="1:11" ht="100.5" customHeight="1" x14ac:dyDescent="0.2">
      <c r="A207" s="53" t="s">
        <v>317</v>
      </c>
      <c r="B207" s="47" t="s">
        <v>65</v>
      </c>
      <c r="C207" s="47">
        <v>2</v>
      </c>
      <c r="D207" s="47" t="s">
        <v>115</v>
      </c>
      <c r="E207" s="47" t="s">
        <v>66</v>
      </c>
      <c r="F207" s="47" t="s">
        <v>318</v>
      </c>
      <c r="G207" s="54" t="s">
        <v>0</v>
      </c>
      <c r="H207" s="55">
        <f t="shared" ref="H207:I208" si="68">H208</f>
        <v>1755775.64</v>
      </c>
      <c r="I207" s="55">
        <f t="shared" si="68"/>
        <v>1755775.64</v>
      </c>
      <c r="J207" s="55">
        <f>J208</f>
        <v>1755765.05</v>
      </c>
      <c r="K207" s="55">
        <f t="shared" si="56"/>
        <v>99.999396847765823</v>
      </c>
    </row>
    <row r="208" spans="1:11" ht="57" customHeight="1" x14ac:dyDescent="0.2">
      <c r="A208" s="53" t="s">
        <v>26</v>
      </c>
      <c r="B208" s="47" t="s">
        <v>65</v>
      </c>
      <c r="C208" s="47">
        <v>2</v>
      </c>
      <c r="D208" s="47" t="s">
        <v>115</v>
      </c>
      <c r="E208" s="47" t="s">
        <v>66</v>
      </c>
      <c r="F208" s="47" t="s">
        <v>318</v>
      </c>
      <c r="G208" s="47" t="s">
        <v>27</v>
      </c>
      <c r="H208" s="55">
        <f t="shared" si="68"/>
        <v>1755775.64</v>
      </c>
      <c r="I208" s="55">
        <f t="shared" si="68"/>
        <v>1755775.64</v>
      </c>
      <c r="J208" s="55">
        <f>J209</f>
        <v>1755765.05</v>
      </c>
      <c r="K208" s="55">
        <f t="shared" si="56"/>
        <v>99.999396847765823</v>
      </c>
    </row>
    <row r="209" spans="1:11" ht="68.25" customHeight="1" x14ac:dyDescent="0.2">
      <c r="A209" s="53" t="s">
        <v>28</v>
      </c>
      <c r="B209" s="47" t="s">
        <v>65</v>
      </c>
      <c r="C209" s="47">
        <v>2</v>
      </c>
      <c r="D209" s="47" t="s">
        <v>115</v>
      </c>
      <c r="E209" s="47" t="s">
        <v>66</v>
      </c>
      <c r="F209" s="47" t="s">
        <v>318</v>
      </c>
      <c r="G209" s="47" t="s">
        <v>29</v>
      </c>
      <c r="H209" s="55">
        <v>1755775.64</v>
      </c>
      <c r="I209" s="55">
        <v>1755775.64</v>
      </c>
      <c r="J209" s="55">
        <v>1755765.05</v>
      </c>
      <c r="K209" s="55">
        <f t="shared" si="56"/>
        <v>99.999396847765823</v>
      </c>
    </row>
    <row r="210" spans="1:11" ht="90.75" customHeight="1" x14ac:dyDescent="0.2">
      <c r="A210" s="53" t="s">
        <v>319</v>
      </c>
      <c r="B210" s="47" t="s">
        <v>65</v>
      </c>
      <c r="C210" s="47">
        <v>2</v>
      </c>
      <c r="D210" s="47" t="s">
        <v>115</v>
      </c>
      <c r="E210" s="47" t="s">
        <v>66</v>
      </c>
      <c r="F210" s="47" t="s">
        <v>260</v>
      </c>
      <c r="G210" s="54" t="s">
        <v>0</v>
      </c>
      <c r="H210" s="55">
        <f t="shared" ref="H210:I211" si="69">H211</f>
        <v>2500000</v>
      </c>
      <c r="I210" s="55">
        <f t="shared" si="69"/>
        <v>2500000</v>
      </c>
      <c r="J210" s="55">
        <f>J211</f>
        <v>2500000</v>
      </c>
      <c r="K210" s="55">
        <f t="shared" si="56"/>
        <v>100</v>
      </c>
    </row>
    <row r="211" spans="1:11" ht="60.75" customHeight="1" x14ac:dyDescent="0.2">
      <c r="A211" s="53" t="s">
        <v>26</v>
      </c>
      <c r="B211" s="47" t="s">
        <v>65</v>
      </c>
      <c r="C211" s="47">
        <v>2</v>
      </c>
      <c r="D211" s="47" t="s">
        <v>115</v>
      </c>
      <c r="E211" s="47" t="s">
        <v>66</v>
      </c>
      <c r="F211" s="47" t="s">
        <v>260</v>
      </c>
      <c r="G211" s="47" t="s">
        <v>27</v>
      </c>
      <c r="H211" s="55">
        <f t="shared" si="69"/>
        <v>2500000</v>
      </c>
      <c r="I211" s="55">
        <f t="shared" si="69"/>
        <v>2500000</v>
      </c>
      <c r="J211" s="55">
        <f>J212</f>
        <v>2500000</v>
      </c>
      <c r="K211" s="55">
        <f t="shared" si="56"/>
        <v>100</v>
      </c>
    </row>
    <row r="212" spans="1:11" ht="51" customHeight="1" x14ac:dyDescent="0.2">
      <c r="A212" s="53" t="s">
        <v>28</v>
      </c>
      <c r="B212" s="47" t="s">
        <v>65</v>
      </c>
      <c r="C212" s="47">
        <v>2</v>
      </c>
      <c r="D212" s="47" t="s">
        <v>115</v>
      </c>
      <c r="E212" s="47" t="s">
        <v>66</v>
      </c>
      <c r="F212" s="47" t="s">
        <v>260</v>
      </c>
      <c r="G212" s="47" t="s">
        <v>29</v>
      </c>
      <c r="H212" s="55">
        <v>2500000</v>
      </c>
      <c r="I212" s="55">
        <v>2500000</v>
      </c>
      <c r="J212" s="55">
        <v>2500000</v>
      </c>
      <c r="K212" s="55">
        <f t="shared" si="56"/>
        <v>100</v>
      </c>
    </row>
    <row r="213" spans="1:11" ht="111.75" customHeight="1" x14ac:dyDescent="0.2">
      <c r="A213" s="53" t="s">
        <v>261</v>
      </c>
      <c r="B213" s="47" t="s">
        <v>65</v>
      </c>
      <c r="C213" s="47">
        <v>2</v>
      </c>
      <c r="D213" s="47" t="s">
        <v>115</v>
      </c>
      <c r="E213" s="47" t="s">
        <v>66</v>
      </c>
      <c r="F213" s="47" t="s">
        <v>262</v>
      </c>
      <c r="G213" s="54" t="s">
        <v>0</v>
      </c>
      <c r="H213" s="55">
        <f t="shared" ref="H213:J214" si="70">H214</f>
        <v>2500000</v>
      </c>
      <c r="I213" s="55">
        <f t="shared" si="70"/>
        <v>2500000</v>
      </c>
      <c r="J213" s="55">
        <f t="shared" si="70"/>
        <v>2500000</v>
      </c>
      <c r="K213" s="55">
        <f t="shared" si="56"/>
        <v>100</v>
      </c>
    </row>
    <row r="214" spans="1:11" ht="45.75" customHeight="1" x14ac:dyDescent="0.2">
      <c r="A214" s="53" t="s">
        <v>26</v>
      </c>
      <c r="B214" s="47" t="s">
        <v>65</v>
      </c>
      <c r="C214" s="47">
        <v>2</v>
      </c>
      <c r="D214" s="47" t="s">
        <v>115</v>
      </c>
      <c r="E214" s="47" t="s">
        <v>66</v>
      </c>
      <c r="F214" s="47" t="s">
        <v>262</v>
      </c>
      <c r="G214" s="47" t="s">
        <v>27</v>
      </c>
      <c r="H214" s="55">
        <f t="shared" si="70"/>
        <v>2500000</v>
      </c>
      <c r="I214" s="55">
        <f t="shared" si="70"/>
        <v>2500000</v>
      </c>
      <c r="J214" s="55">
        <f t="shared" si="70"/>
        <v>2500000</v>
      </c>
      <c r="K214" s="55">
        <f t="shared" si="56"/>
        <v>100</v>
      </c>
    </row>
    <row r="215" spans="1:11" ht="51.75" customHeight="1" x14ac:dyDescent="0.2">
      <c r="A215" s="53" t="s">
        <v>28</v>
      </c>
      <c r="B215" s="47" t="s">
        <v>65</v>
      </c>
      <c r="C215" s="47">
        <v>2</v>
      </c>
      <c r="D215" s="47" t="s">
        <v>115</v>
      </c>
      <c r="E215" s="47" t="s">
        <v>66</v>
      </c>
      <c r="F215" s="47" t="s">
        <v>262</v>
      </c>
      <c r="G215" s="47" t="s">
        <v>29</v>
      </c>
      <c r="H215" s="55">
        <v>2500000</v>
      </c>
      <c r="I215" s="55">
        <v>2500000</v>
      </c>
      <c r="J215" s="55">
        <v>2500000</v>
      </c>
      <c r="K215" s="55">
        <f t="shared" si="56"/>
        <v>100</v>
      </c>
    </row>
    <row r="216" spans="1:11" ht="79.5" customHeight="1" x14ac:dyDescent="0.2">
      <c r="A216" s="48" t="s">
        <v>320</v>
      </c>
      <c r="B216" s="49" t="s">
        <v>65</v>
      </c>
      <c r="C216" s="49">
        <v>2</v>
      </c>
      <c r="D216" s="49" t="s">
        <v>321</v>
      </c>
      <c r="E216" s="50" t="s">
        <v>0</v>
      </c>
      <c r="F216" s="50" t="s">
        <v>0</v>
      </c>
      <c r="G216" s="50" t="s">
        <v>0</v>
      </c>
      <c r="H216" s="51">
        <v>426313.2</v>
      </c>
      <c r="I216" s="51">
        <v>426313.2</v>
      </c>
      <c r="J216" s="51">
        <f>J217</f>
        <v>426313.2</v>
      </c>
      <c r="K216" s="51">
        <f t="shared" si="56"/>
        <v>100</v>
      </c>
    </row>
    <row r="217" spans="1:11" ht="63" customHeight="1" x14ac:dyDescent="0.2">
      <c r="A217" s="48" t="s">
        <v>180</v>
      </c>
      <c r="B217" s="49" t="s">
        <v>65</v>
      </c>
      <c r="C217" s="49">
        <v>2</v>
      </c>
      <c r="D217" s="49" t="s">
        <v>321</v>
      </c>
      <c r="E217" s="49" t="s">
        <v>66</v>
      </c>
      <c r="F217" s="52" t="s">
        <v>0</v>
      </c>
      <c r="G217" s="52" t="s">
        <v>0</v>
      </c>
      <c r="H217" s="51">
        <v>426313.2</v>
      </c>
      <c r="I217" s="51">
        <v>426313.2</v>
      </c>
      <c r="J217" s="51">
        <f>J218</f>
        <v>426313.2</v>
      </c>
      <c r="K217" s="51">
        <f t="shared" si="56"/>
        <v>100</v>
      </c>
    </row>
    <row r="218" spans="1:11" ht="78" customHeight="1" x14ac:dyDescent="0.2">
      <c r="A218" s="53" t="s">
        <v>322</v>
      </c>
      <c r="B218" s="47" t="s">
        <v>65</v>
      </c>
      <c r="C218" s="47">
        <v>2</v>
      </c>
      <c r="D218" s="47" t="s">
        <v>321</v>
      </c>
      <c r="E218" s="47" t="s">
        <v>66</v>
      </c>
      <c r="F218" s="47" t="s">
        <v>323</v>
      </c>
      <c r="G218" s="54" t="s">
        <v>0</v>
      </c>
      <c r="H218" s="55">
        <v>426313.2</v>
      </c>
      <c r="I218" s="55">
        <v>426313.2</v>
      </c>
      <c r="J218" s="55">
        <f>J219</f>
        <v>426313.2</v>
      </c>
      <c r="K218" s="45">
        <f t="shared" si="56"/>
        <v>100</v>
      </c>
    </row>
    <row r="219" spans="1:11" ht="45.75" customHeight="1" x14ac:dyDescent="0.2">
      <c r="A219" s="53" t="s">
        <v>26</v>
      </c>
      <c r="B219" s="47" t="s">
        <v>65</v>
      </c>
      <c r="C219" s="47">
        <v>2</v>
      </c>
      <c r="D219" s="47" t="s">
        <v>321</v>
      </c>
      <c r="E219" s="47" t="s">
        <v>66</v>
      </c>
      <c r="F219" s="47" t="s">
        <v>323</v>
      </c>
      <c r="G219" s="47" t="s">
        <v>27</v>
      </c>
      <c r="H219" s="55">
        <v>426313.2</v>
      </c>
      <c r="I219" s="55">
        <v>426313.2</v>
      </c>
      <c r="J219" s="55">
        <f>J220</f>
        <v>426313.2</v>
      </c>
      <c r="K219" s="55">
        <f t="shared" si="56"/>
        <v>100</v>
      </c>
    </row>
    <row r="220" spans="1:11" ht="52.5" customHeight="1" x14ac:dyDescent="0.2">
      <c r="A220" s="53" t="s">
        <v>28</v>
      </c>
      <c r="B220" s="47" t="s">
        <v>65</v>
      </c>
      <c r="C220" s="47">
        <v>2</v>
      </c>
      <c r="D220" s="47" t="s">
        <v>321</v>
      </c>
      <c r="E220" s="47" t="s">
        <v>66</v>
      </c>
      <c r="F220" s="47" t="s">
        <v>323</v>
      </c>
      <c r="G220" s="47" t="s">
        <v>29</v>
      </c>
      <c r="H220" s="55">
        <v>426313.2</v>
      </c>
      <c r="I220" s="55">
        <v>426313.2</v>
      </c>
      <c r="J220" s="55">
        <v>426313.2</v>
      </c>
      <c r="K220" s="55">
        <f t="shared" si="56"/>
        <v>100</v>
      </c>
    </row>
    <row r="221" spans="1:11" ht="51.75" customHeight="1" x14ac:dyDescent="0.2">
      <c r="A221" s="48" t="s">
        <v>263</v>
      </c>
      <c r="B221" s="49" t="s">
        <v>65</v>
      </c>
      <c r="C221" s="49">
        <v>2</v>
      </c>
      <c r="D221" s="49" t="s">
        <v>215</v>
      </c>
      <c r="E221" s="50" t="s">
        <v>0</v>
      </c>
      <c r="F221" s="50" t="s">
        <v>0</v>
      </c>
      <c r="G221" s="50" t="s">
        <v>0</v>
      </c>
      <c r="H221" s="51">
        <f t="shared" ref="H221:I224" si="71">H222</f>
        <v>706350.52</v>
      </c>
      <c r="I221" s="51">
        <f t="shared" si="71"/>
        <v>706350.52</v>
      </c>
      <c r="J221" s="51">
        <f>J222</f>
        <v>700595.29</v>
      </c>
      <c r="K221" s="51">
        <f t="shared" si="56"/>
        <v>99.185216144528354</v>
      </c>
    </row>
    <row r="222" spans="1:11" ht="50.25" customHeight="1" x14ac:dyDescent="0.2">
      <c r="A222" s="48" t="s">
        <v>180</v>
      </c>
      <c r="B222" s="49" t="s">
        <v>65</v>
      </c>
      <c r="C222" s="49">
        <v>2</v>
      </c>
      <c r="D222" s="49" t="s">
        <v>215</v>
      </c>
      <c r="E222" s="49" t="s">
        <v>66</v>
      </c>
      <c r="F222" s="52" t="s">
        <v>0</v>
      </c>
      <c r="G222" s="52" t="s">
        <v>0</v>
      </c>
      <c r="H222" s="51">
        <f t="shared" si="71"/>
        <v>706350.52</v>
      </c>
      <c r="I222" s="51">
        <f t="shared" si="71"/>
        <v>706350.52</v>
      </c>
      <c r="J222" s="51">
        <f>J223</f>
        <v>700595.29</v>
      </c>
      <c r="K222" s="51">
        <f t="shared" si="56"/>
        <v>99.185216144528354</v>
      </c>
    </row>
    <row r="223" spans="1:11" ht="50.25" customHeight="1" x14ac:dyDescent="0.2">
      <c r="A223" s="53" t="s">
        <v>187</v>
      </c>
      <c r="B223" s="47" t="s">
        <v>65</v>
      </c>
      <c r="C223" s="47">
        <v>2</v>
      </c>
      <c r="D223" s="47" t="s">
        <v>215</v>
      </c>
      <c r="E223" s="47" t="s">
        <v>66</v>
      </c>
      <c r="F223" s="47" t="s">
        <v>216</v>
      </c>
      <c r="G223" s="54" t="s">
        <v>0</v>
      </c>
      <c r="H223" s="55">
        <f t="shared" si="71"/>
        <v>706350.52</v>
      </c>
      <c r="I223" s="55">
        <f t="shared" si="71"/>
        <v>706350.52</v>
      </c>
      <c r="J223" s="55">
        <f>J224</f>
        <v>700595.29</v>
      </c>
      <c r="K223" s="55">
        <f t="shared" si="56"/>
        <v>99.185216144528354</v>
      </c>
    </row>
    <row r="224" spans="1:11" ht="57" customHeight="1" x14ac:dyDescent="0.2">
      <c r="A224" s="53" t="s">
        <v>26</v>
      </c>
      <c r="B224" s="47" t="s">
        <v>65</v>
      </c>
      <c r="C224" s="47">
        <v>2</v>
      </c>
      <c r="D224" s="47" t="s">
        <v>215</v>
      </c>
      <c r="E224" s="47" t="s">
        <v>66</v>
      </c>
      <c r="F224" s="47" t="s">
        <v>216</v>
      </c>
      <c r="G224" s="47" t="s">
        <v>27</v>
      </c>
      <c r="H224" s="55">
        <f t="shared" si="71"/>
        <v>706350.52</v>
      </c>
      <c r="I224" s="55">
        <f t="shared" si="71"/>
        <v>706350.52</v>
      </c>
      <c r="J224" s="55">
        <f>J225</f>
        <v>700595.29</v>
      </c>
      <c r="K224" s="55">
        <f t="shared" si="56"/>
        <v>99.185216144528354</v>
      </c>
    </row>
    <row r="225" spans="1:11" ht="54.75" customHeight="1" x14ac:dyDescent="0.2">
      <c r="A225" s="53" t="s">
        <v>28</v>
      </c>
      <c r="B225" s="47" t="s">
        <v>65</v>
      </c>
      <c r="C225" s="47">
        <v>2</v>
      </c>
      <c r="D225" s="47" t="s">
        <v>215</v>
      </c>
      <c r="E225" s="47" t="s">
        <v>66</v>
      </c>
      <c r="F225" s="47" t="s">
        <v>216</v>
      </c>
      <c r="G225" s="47" t="s">
        <v>29</v>
      </c>
      <c r="H225" s="55">
        <v>706350.52</v>
      </c>
      <c r="I225" s="55">
        <v>706350.52</v>
      </c>
      <c r="J225" s="55">
        <v>700595.29</v>
      </c>
      <c r="K225" s="45">
        <f t="shared" si="56"/>
        <v>99.185216144528354</v>
      </c>
    </row>
    <row r="226" spans="1:11" ht="57.75" customHeight="1" x14ac:dyDescent="0.2">
      <c r="A226" s="48" t="s">
        <v>324</v>
      </c>
      <c r="B226" s="49" t="s">
        <v>65</v>
      </c>
      <c r="C226" s="49">
        <v>2</v>
      </c>
      <c r="D226" s="49" t="s">
        <v>230</v>
      </c>
      <c r="E226" s="50" t="s">
        <v>0</v>
      </c>
      <c r="F226" s="50" t="s">
        <v>0</v>
      </c>
      <c r="G226" s="50" t="s">
        <v>0</v>
      </c>
      <c r="H226" s="51">
        <f t="shared" ref="H226:J226" si="72">H227</f>
        <v>17332158.289999999</v>
      </c>
      <c r="I226" s="51">
        <f t="shared" si="72"/>
        <v>17332158.289999999</v>
      </c>
      <c r="J226" s="51">
        <f t="shared" si="72"/>
        <v>16081243.18</v>
      </c>
      <c r="K226" s="51">
        <f t="shared" si="56"/>
        <v>92.782692789496792</v>
      </c>
    </row>
    <row r="227" spans="1:11" ht="57" customHeight="1" x14ac:dyDescent="0.2">
      <c r="A227" s="48" t="s">
        <v>180</v>
      </c>
      <c r="B227" s="49" t="s">
        <v>65</v>
      </c>
      <c r="C227" s="49">
        <v>2</v>
      </c>
      <c r="D227" s="49" t="s">
        <v>230</v>
      </c>
      <c r="E227" s="49" t="s">
        <v>66</v>
      </c>
      <c r="F227" s="52" t="s">
        <v>0</v>
      </c>
      <c r="G227" s="52" t="s">
        <v>0</v>
      </c>
      <c r="H227" s="51">
        <f t="shared" ref="H227:J227" si="73">H228+H231+H234</f>
        <v>17332158.289999999</v>
      </c>
      <c r="I227" s="51">
        <f t="shared" si="73"/>
        <v>17332158.289999999</v>
      </c>
      <c r="J227" s="51">
        <f t="shared" si="73"/>
        <v>16081243.18</v>
      </c>
      <c r="K227" s="51">
        <f t="shared" si="56"/>
        <v>92.782692789496792</v>
      </c>
    </row>
    <row r="228" spans="1:11" ht="54" customHeight="1" x14ac:dyDescent="0.2">
      <c r="A228" s="53" t="s">
        <v>231</v>
      </c>
      <c r="B228" s="47" t="s">
        <v>65</v>
      </c>
      <c r="C228" s="47">
        <v>2</v>
      </c>
      <c r="D228" s="47" t="s">
        <v>230</v>
      </c>
      <c r="E228" s="47" t="s">
        <v>66</v>
      </c>
      <c r="F228" s="47" t="s">
        <v>232</v>
      </c>
      <c r="G228" s="54" t="s">
        <v>0</v>
      </c>
      <c r="H228" s="55">
        <f t="shared" ref="H228:I229" si="74">H229</f>
        <v>287295.37</v>
      </c>
      <c r="I228" s="55">
        <f t="shared" si="74"/>
        <v>287295.37</v>
      </c>
      <c r="J228" s="55">
        <f>J229</f>
        <v>226517.32</v>
      </c>
      <c r="K228" s="55">
        <f t="shared" si="56"/>
        <v>78.84475130942765</v>
      </c>
    </row>
    <row r="229" spans="1:11" ht="63" customHeight="1" x14ac:dyDescent="0.2">
      <c r="A229" s="53" t="s">
        <v>26</v>
      </c>
      <c r="B229" s="47" t="s">
        <v>65</v>
      </c>
      <c r="C229" s="47">
        <v>2</v>
      </c>
      <c r="D229" s="47" t="s">
        <v>230</v>
      </c>
      <c r="E229" s="47" t="s">
        <v>66</v>
      </c>
      <c r="F229" s="47" t="s">
        <v>232</v>
      </c>
      <c r="G229" s="47" t="s">
        <v>27</v>
      </c>
      <c r="H229" s="55">
        <f t="shared" si="74"/>
        <v>287295.37</v>
      </c>
      <c r="I229" s="55">
        <f t="shared" si="74"/>
        <v>287295.37</v>
      </c>
      <c r="J229" s="55">
        <f>J230</f>
        <v>226517.32</v>
      </c>
      <c r="K229" s="55">
        <f t="shared" si="56"/>
        <v>78.84475130942765</v>
      </c>
    </row>
    <row r="230" spans="1:11" ht="60.75" customHeight="1" x14ac:dyDescent="0.2">
      <c r="A230" s="53" t="s">
        <v>28</v>
      </c>
      <c r="B230" s="47" t="s">
        <v>65</v>
      </c>
      <c r="C230" s="47">
        <v>2</v>
      </c>
      <c r="D230" s="47" t="s">
        <v>230</v>
      </c>
      <c r="E230" s="47" t="s">
        <v>66</v>
      </c>
      <c r="F230" s="47" t="s">
        <v>232</v>
      </c>
      <c r="G230" s="47" t="s">
        <v>29</v>
      </c>
      <c r="H230" s="55">
        <v>287295.37</v>
      </c>
      <c r="I230" s="55">
        <v>287295.37</v>
      </c>
      <c r="J230" s="55">
        <v>226517.32</v>
      </c>
      <c r="K230" s="55">
        <f t="shared" si="56"/>
        <v>78.84475130942765</v>
      </c>
    </row>
    <row r="231" spans="1:11" s="5" customFormat="1" ht="57" customHeight="1" x14ac:dyDescent="0.2">
      <c r="A231" s="53" t="s">
        <v>325</v>
      </c>
      <c r="B231" s="47" t="s">
        <v>65</v>
      </c>
      <c r="C231" s="47">
        <v>2</v>
      </c>
      <c r="D231" s="47" t="s">
        <v>230</v>
      </c>
      <c r="E231" s="47" t="s">
        <v>66</v>
      </c>
      <c r="F231" s="47" t="s">
        <v>326</v>
      </c>
      <c r="G231" s="54" t="s">
        <v>0</v>
      </c>
      <c r="H231" s="55">
        <f t="shared" ref="H231:J232" si="75">H232</f>
        <v>1699862.92</v>
      </c>
      <c r="I231" s="55">
        <f t="shared" si="75"/>
        <v>1699862.92</v>
      </c>
      <c r="J231" s="55">
        <f t="shared" si="75"/>
        <v>1296811.44</v>
      </c>
      <c r="K231" s="55">
        <f t="shared" si="56"/>
        <v>76.289177482617248</v>
      </c>
    </row>
    <row r="232" spans="1:11" s="5" customFormat="1" ht="56.25" customHeight="1" x14ac:dyDescent="0.2">
      <c r="A232" s="53" t="s">
        <v>102</v>
      </c>
      <c r="B232" s="47" t="s">
        <v>65</v>
      </c>
      <c r="C232" s="47">
        <v>2</v>
      </c>
      <c r="D232" s="47" t="s">
        <v>230</v>
      </c>
      <c r="E232" s="47" t="s">
        <v>66</v>
      </c>
      <c r="F232" s="47" t="s">
        <v>326</v>
      </c>
      <c r="G232" s="47" t="s">
        <v>103</v>
      </c>
      <c r="H232" s="55">
        <f t="shared" si="75"/>
        <v>1699862.92</v>
      </c>
      <c r="I232" s="55">
        <f t="shared" si="75"/>
        <v>1699862.92</v>
      </c>
      <c r="J232" s="55">
        <f t="shared" si="75"/>
        <v>1296811.44</v>
      </c>
      <c r="K232" s="55">
        <f t="shared" si="56"/>
        <v>76.289177482617248</v>
      </c>
    </row>
    <row r="233" spans="1:11" s="5" customFormat="1" ht="33" customHeight="1" x14ac:dyDescent="0.2">
      <c r="A233" s="53" t="s">
        <v>104</v>
      </c>
      <c r="B233" s="47" t="s">
        <v>65</v>
      </c>
      <c r="C233" s="47">
        <v>2</v>
      </c>
      <c r="D233" s="47" t="s">
        <v>230</v>
      </c>
      <c r="E233" s="47" t="s">
        <v>66</v>
      </c>
      <c r="F233" s="47" t="s">
        <v>326</v>
      </c>
      <c r="G233" s="47" t="s">
        <v>105</v>
      </c>
      <c r="H233" s="55">
        <v>1699862.92</v>
      </c>
      <c r="I233" s="55">
        <v>1699862.92</v>
      </c>
      <c r="J233" s="55">
        <v>1296811.44</v>
      </c>
      <c r="K233" s="55">
        <f t="shared" si="56"/>
        <v>76.289177482617248</v>
      </c>
    </row>
    <row r="234" spans="1:11" s="39" customFormat="1" ht="58.5" customHeight="1" x14ac:dyDescent="0.2">
      <c r="A234" s="6" t="s">
        <v>264</v>
      </c>
      <c r="B234" s="16" t="s">
        <v>65</v>
      </c>
      <c r="C234" s="16">
        <v>2</v>
      </c>
      <c r="D234" s="16" t="s">
        <v>230</v>
      </c>
      <c r="E234" s="16" t="s">
        <v>66</v>
      </c>
      <c r="F234" s="16" t="s">
        <v>327</v>
      </c>
      <c r="G234" s="17" t="s">
        <v>0</v>
      </c>
      <c r="H234" s="55">
        <f t="shared" ref="H234:J235" si="76">H235</f>
        <v>15345000</v>
      </c>
      <c r="I234" s="55">
        <f t="shared" si="76"/>
        <v>15345000</v>
      </c>
      <c r="J234" s="55">
        <f t="shared" si="76"/>
        <v>14557914.42</v>
      </c>
      <c r="K234" s="55">
        <f t="shared" si="56"/>
        <v>94.870735874877809</v>
      </c>
    </row>
    <row r="235" spans="1:11" s="39" customFormat="1" ht="60.75" customHeight="1" x14ac:dyDescent="0.2">
      <c r="A235" s="6" t="s">
        <v>26</v>
      </c>
      <c r="B235" s="16" t="s">
        <v>65</v>
      </c>
      <c r="C235" s="16">
        <v>2</v>
      </c>
      <c r="D235" s="16" t="s">
        <v>230</v>
      </c>
      <c r="E235" s="16" t="s">
        <v>66</v>
      </c>
      <c r="F235" s="16" t="s">
        <v>327</v>
      </c>
      <c r="G235" s="16" t="s">
        <v>27</v>
      </c>
      <c r="H235" s="55">
        <f t="shared" si="76"/>
        <v>15345000</v>
      </c>
      <c r="I235" s="55">
        <f t="shared" si="76"/>
        <v>15345000</v>
      </c>
      <c r="J235" s="55">
        <f t="shared" si="76"/>
        <v>14557914.42</v>
      </c>
      <c r="K235" s="55">
        <f t="shared" si="56"/>
        <v>94.870735874877809</v>
      </c>
    </row>
    <row r="236" spans="1:11" s="39" customFormat="1" ht="60.75" customHeight="1" x14ac:dyDescent="0.2">
      <c r="A236" s="6" t="s">
        <v>28</v>
      </c>
      <c r="B236" s="16" t="s">
        <v>65</v>
      </c>
      <c r="C236" s="16">
        <v>2</v>
      </c>
      <c r="D236" s="16" t="s">
        <v>230</v>
      </c>
      <c r="E236" s="16" t="s">
        <v>66</v>
      </c>
      <c r="F236" s="16" t="s">
        <v>327</v>
      </c>
      <c r="G236" s="16" t="s">
        <v>29</v>
      </c>
      <c r="H236" s="55">
        <v>15345000</v>
      </c>
      <c r="I236" s="55">
        <v>15345000</v>
      </c>
      <c r="J236" s="55">
        <v>14557914.42</v>
      </c>
      <c r="K236" s="55">
        <f t="shared" si="56"/>
        <v>94.870735874877809</v>
      </c>
    </row>
    <row r="237" spans="1:11" s="5" customFormat="1" ht="91.5" customHeight="1" x14ac:dyDescent="0.2">
      <c r="A237" s="24" t="s">
        <v>120</v>
      </c>
      <c r="B237" s="40" t="s">
        <v>65</v>
      </c>
      <c r="C237" s="40" t="s">
        <v>11</v>
      </c>
      <c r="D237" s="40"/>
      <c r="E237" s="40"/>
      <c r="F237" s="40"/>
      <c r="G237" s="47"/>
      <c r="H237" s="51">
        <f>H238+H246+H251+H256+H261+H268+H273+H279</f>
        <v>307553922.33000004</v>
      </c>
      <c r="I237" s="51">
        <f>I238+I246+I251+I256+I261+I268+I273+I279</f>
        <v>306449890.34000003</v>
      </c>
      <c r="J237" s="51">
        <f>J238+J246+J251+J256+J261+J268+J273+J279</f>
        <v>120643266.06999999</v>
      </c>
      <c r="K237" s="51">
        <f t="shared" si="56"/>
        <v>39.368023899812364</v>
      </c>
    </row>
    <row r="238" spans="1:11" s="5" customFormat="1" ht="120.75" customHeight="1" x14ac:dyDescent="0.2">
      <c r="A238" s="48" t="s">
        <v>328</v>
      </c>
      <c r="B238" s="40" t="s">
        <v>65</v>
      </c>
      <c r="C238" s="40" t="s">
        <v>11</v>
      </c>
      <c r="D238" s="40" t="s">
        <v>287</v>
      </c>
      <c r="E238" s="40"/>
      <c r="F238" s="40"/>
      <c r="G238" s="47"/>
      <c r="H238" s="51">
        <f t="shared" ref="H238:I241" si="77">H239</f>
        <v>211623085.59999999</v>
      </c>
      <c r="I238" s="51">
        <f t="shared" si="77"/>
        <v>211623085.59999999</v>
      </c>
      <c r="J238" s="51">
        <f>J239</f>
        <v>42389201.020000003</v>
      </c>
      <c r="K238" s="51">
        <f t="shared" si="56"/>
        <v>20.03051836231236</v>
      </c>
    </row>
    <row r="239" spans="1:11" s="5" customFormat="1" ht="51.75" customHeight="1" x14ac:dyDescent="0.2">
      <c r="A239" s="48" t="s">
        <v>180</v>
      </c>
      <c r="B239" s="49" t="s">
        <v>65</v>
      </c>
      <c r="C239" s="49">
        <v>3</v>
      </c>
      <c r="D239" s="40" t="s">
        <v>287</v>
      </c>
      <c r="E239" s="49" t="s">
        <v>66</v>
      </c>
      <c r="F239" s="52" t="s">
        <v>0</v>
      </c>
      <c r="G239" s="52" t="s">
        <v>0</v>
      </c>
      <c r="H239" s="51">
        <f t="shared" ref="H239:I239" si="78">H240+H243</f>
        <v>211623085.59999999</v>
      </c>
      <c r="I239" s="51">
        <f t="shared" si="78"/>
        <v>211623085.59999999</v>
      </c>
      <c r="J239" s="51">
        <f>J240+J243</f>
        <v>42389201.020000003</v>
      </c>
      <c r="K239" s="51">
        <f t="shared" si="56"/>
        <v>20.03051836231236</v>
      </c>
    </row>
    <row r="240" spans="1:11" s="5" customFormat="1" ht="94.5" customHeight="1" x14ac:dyDescent="0.2">
      <c r="A240" s="53" t="s">
        <v>329</v>
      </c>
      <c r="B240" s="47" t="s">
        <v>65</v>
      </c>
      <c r="C240" s="47">
        <v>3</v>
      </c>
      <c r="D240" s="19" t="s">
        <v>287</v>
      </c>
      <c r="E240" s="47" t="s">
        <v>66</v>
      </c>
      <c r="F240" s="47" t="s">
        <v>330</v>
      </c>
      <c r="G240" s="54" t="s">
        <v>0</v>
      </c>
      <c r="H240" s="55">
        <f t="shared" si="77"/>
        <v>211619953.59999999</v>
      </c>
      <c r="I240" s="55">
        <f t="shared" si="77"/>
        <v>211619953.59999999</v>
      </c>
      <c r="J240" s="55">
        <f>J241</f>
        <v>42386069.020000003</v>
      </c>
      <c r="K240" s="55">
        <f t="shared" si="56"/>
        <v>20.02933480465521</v>
      </c>
    </row>
    <row r="241" spans="1:11" s="5" customFormat="1" ht="51.75" customHeight="1" x14ac:dyDescent="0.2">
      <c r="A241" s="53" t="s">
        <v>102</v>
      </c>
      <c r="B241" s="47" t="s">
        <v>65</v>
      </c>
      <c r="C241" s="47">
        <v>3</v>
      </c>
      <c r="D241" s="19" t="s">
        <v>287</v>
      </c>
      <c r="E241" s="47" t="s">
        <v>66</v>
      </c>
      <c r="F241" s="47" t="s">
        <v>330</v>
      </c>
      <c r="G241" s="47" t="s">
        <v>103</v>
      </c>
      <c r="H241" s="55">
        <f t="shared" si="77"/>
        <v>211619953.59999999</v>
      </c>
      <c r="I241" s="55">
        <f t="shared" si="77"/>
        <v>211619953.59999999</v>
      </c>
      <c r="J241" s="55">
        <f>J242</f>
        <v>42386069.020000003</v>
      </c>
      <c r="K241" s="55">
        <f t="shared" si="56"/>
        <v>20.02933480465521</v>
      </c>
    </row>
    <row r="242" spans="1:11" s="5" customFormat="1" ht="30" customHeight="1" x14ac:dyDescent="0.2">
      <c r="A242" s="53" t="s">
        <v>104</v>
      </c>
      <c r="B242" s="47" t="s">
        <v>65</v>
      </c>
      <c r="C242" s="47">
        <v>3</v>
      </c>
      <c r="D242" s="19" t="s">
        <v>287</v>
      </c>
      <c r="E242" s="47" t="s">
        <v>66</v>
      </c>
      <c r="F242" s="47" t="s">
        <v>330</v>
      </c>
      <c r="G242" s="47" t="s">
        <v>105</v>
      </c>
      <c r="H242" s="55">
        <v>211619953.59999999</v>
      </c>
      <c r="I242" s="55">
        <v>211619953.59999999</v>
      </c>
      <c r="J242" s="55">
        <v>42386069.020000003</v>
      </c>
      <c r="K242" s="45">
        <f t="shared" si="56"/>
        <v>20.02933480465521</v>
      </c>
    </row>
    <row r="243" spans="1:11" s="5" customFormat="1" ht="55.5" customHeight="1" x14ac:dyDescent="0.2">
      <c r="A243" s="53" t="s">
        <v>331</v>
      </c>
      <c r="B243" s="47" t="s">
        <v>65</v>
      </c>
      <c r="C243" s="47">
        <v>3</v>
      </c>
      <c r="D243" s="19" t="s">
        <v>287</v>
      </c>
      <c r="E243" s="47" t="s">
        <v>66</v>
      </c>
      <c r="F243" s="47" t="s">
        <v>106</v>
      </c>
      <c r="G243" s="47"/>
      <c r="H243" s="55">
        <f t="shared" ref="H243:I244" si="79">H244</f>
        <v>3132</v>
      </c>
      <c r="I243" s="55">
        <f t="shared" si="79"/>
        <v>3132</v>
      </c>
      <c r="J243" s="55">
        <f>J244</f>
        <v>3132</v>
      </c>
      <c r="K243" s="45">
        <f t="shared" si="56"/>
        <v>100</v>
      </c>
    </row>
    <row r="244" spans="1:11" s="5" customFormat="1" ht="49.5" customHeight="1" x14ac:dyDescent="0.2">
      <c r="A244" s="53" t="s">
        <v>102</v>
      </c>
      <c r="B244" s="47" t="s">
        <v>65</v>
      </c>
      <c r="C244" s="47">
        <v>3</v>
      </c>
      <c r="D244" s="19" t="s">
        <v>287</v>
      </c>
      <c r="E244" s="47" t="s">
        <v>66</v>
      </c>
      <c r="F244" s="47" t="s">
        <v>106</v>
      </c>
      <c r="G244" s="47">
        <v>400</v>
      </c>
      <c r="H244" s="55">
        <f t="shared" si="79"/>
        <v>3132</v>
      </c>
      <c r="I244" s="55">
        <f t="shared" si="79"/>
        <v>3132</v>
      </c>
      <c r="J244" s="55">
        <f>J245</f>
        <v>3132</v>
      </c>
      <c r="K244" s="45">
        <f t="shared" si="56"/>
        <v>100</v>
      </c>
    </row>
    <row r="245" spans="1:11" ht="35.25" customHeight="1" x14ac:dyDescent="0.2">
      <c r="A245" s="53" t="s">
        <v>104</v>
      </c>
      <c r="B245" s="47" t="s">
        <v>65</v>
      </c>
      <c r="C245" s="47">
        <v>3</v>
      </c>
      <c r="D245" s="19" t="s">
        <v>287</v>
      </c>
      <c r="E245" s="47" t="s">
        <v>66</v>
      </c>
      <c r="F245" s="47" t="s">
        <v>106</v>
      </c>
      <c r="G245" s="47">
        <v>410</v>
      </c>
      <c r="H245" s="55">
        <v>3132</v>
      </c>
      <c r="I245" s="55">
        <v>3132</v>
      </c>
      <c r="J245" s="55">
        <v>3132</v>
      </c>
      <c r="K245" s="45">
        <f t="shared" si="56"/>
        <v>100</v>
      </c>
    </row>
    <row r="246" spans="1:11" ht="51.75" customHeight="1" x14ac:dyDescent="0.2">
      <c r="A246" s="48" t="s">
        <v>265</v>
      </c>
      <c r="B246" s="49" t="s">
        <v>65</v>
      </c>
      <c r="C246" s="49">
        <v>3</v>
      </c>
      <c r="D246" s="49" t="s">
        <v>217</v>
      </c>
      <c r="E246" s="50" t="s">
        <v>0</v>
      </c>
      <c r="F246" s="50" t="s">
        <v>0</v>
      </c>
      <c r="G246" s="50" t="s">
        <v>0</v>
      </c>
      <c r="H246" s="51">
        <f t="shared" ref="H246:I249" si="80">H247</f>
        <v>5028013</v>
      </c>
      <c r="I246" s="51">
        <f t="shared" si="80"/>
        <v>5028013</v>
      </c>
      <c r="J246" s="51">
        <f>J247</f>
        <v>4958265.4800000004</v>
      </c>
      <c r="K246" s="51">
        <f t="shared" si="56"/>
        <v>98.612821406786338</v>
      </c>
    </row>
    <row r="247" spans="1:11" ht="58.5" customHeight="1" x14ac:dyDescent="0.2">
      <c r="A247" s="48" t="s">
        <v>180</v>
      </c>
      <c r="B247" s="49" t="s">
        <v>65</v>
      </c>
      <c r="C247" s="49">
        <v>3</v>
      </c>
      <c r="D247" s="49" t="s">
        <v>217</v>
      </c>
      <c r="E247" s="49" t="s">
        <v>66</v>
      </c>
      <c r="F247" s="52" t="s">
        <v>0</v>
      </c>
      <c r="G247" s="52" t="s">
        <v>0</v>
      </c>
      <c r="H247" s="51">
        <f t="shared" si="80"/>
        <v>5028013</v>
      </c>
      <c r="I247" s="51">
        <f t="shared" si="80"/>
        <v>5028013</v>
      </c>
      <c r="J247" s="51">
        <f>J248</f>
        <v>4958265.4800000004</v>
      </c>
      <c r="K247" s="51">
        <f t="shared" si="56"/>
        <v>98.612821406786338</v>
      </c>
    </row>
    <row r="248" spans="1:11" ht="42.75" customHeight="1" x14ac:dyDescent="0.2">
      <c r="A248" s="53" t="s">
        <v>121</v>
      </c>
      <c r="B248" s="47" t="s">
        <v>65</v>
      </c>
      <c r="C248" s="47">
        <v>3</v>
      </c>
      <c r="D248" s="47" t="s">
        <v>217</v>
      </c>
      <c r="E248" s="47" t="s">
        <v>66</v>
      </c>
      <c r="F248" s="47" t="s">
        <v>122</v>
      </c>
      <c r="G248" s="54" t="s">
        <v>0</v>
      </c>
      <c r="H248" s="55">
        <f t="shared" si="80"/>
        <v>5028013</v>
      </c>
      <c r="I248" s="55">
        <f t="shared" si="80"/>
        <v>5028013</v>
      </c>
      <c r="J248" s="55">
        <f>J249</f>
        <v>4958265.4800000004</v>
      </c>
      <c r="K248" s="55">
        <f t="shared" si="56"/>
        <v>98.612821406786338</v>
      </c>
    </row>
    <row r="249" spans="1:11" ht="48.75" customHeight="1" x14ac:dyDescent="0.2">
      <c r="A249" s="53" t="s">
        <v>123</v>
      </c>
      <c r="B249" s="47" t="s">
        <v>65</v>
      </c>
      <c r="C249" s="47">
        <v>3</v>
      </c>
      <c r="D249" s="47" t="s">
        <v>217</v>
      </c>
      <c r="E249" s="47" t="s">
        <v>66</v>
      </c>
      <c r="F249" s="47" t="s">
        <v>122</v>
      </c>
      <c r="G249" s="47" t="s">
        <v>124</v>
      </c>
      <c r="H249" s="55">
        <f t="shared" si="80"/>
        <v>5028013</v>
      </c>
      <c r="I249" s="55">
        <f t="shared" si="80"/>
        <v>5028013</v>
      </c>
      <c r="J249" s="55">
        <f>J250</f>
        <v>4958265.4800000004</v>
      </c>
      <c r="K249" s="55">
        <f t="shared" si="56"/>
        <v>98.612821406786338</v>
      </c>
    </row>
    <row r="250" spans="1:11" ht="51" customHeight="1" x14ac:dyDescent="0.2">
      <c r="A250" s="53" t="s">
        <v>129</v>
      </c>
      <c r="B250" s="47" t="s">
        <v>65</v>
      </c>
      <c r="C250" s="47">
        <v>3</v>
      </c>
      <c r="D250" s="47" t="s">
        <v>217</v>
      </c>
      <c r="E250" s="47" t="s">
        <v>66</v>
      </c>
      <c r="F250" s="47" t="s">
        <v>122</v>
      </c>
      <c r="G250" s="47" t="s">
        <v>130</v>
      </c>
      <c r="H250" s="55">
        <v>5028013</v>
      </c>
      <c r="I250" s="55">
        <v>5028013</v>
      </c>
      <c r="J250" s="55">
        <v>4958265.4800000004</v>
      </c>
      <c r="K250" s="55">
        <f t="shared" si="56"/>
        <v>98.612821406786338</v>
      </c>
    </row>
    <row r="251" spans="1:11" ht="87.75" customHeight="1" x14ac:dyDescent="0.2">
      <c r="A251" s="48" t="s">
        <v>266</v>
      </c>
      <c r="B251" s="49" t="s">
        <v>65</v>
      </c>
      <c r="C251" s="49">
        <v>3</v>
      </c>
      <c r="D251" s="49" t="s">
        <v>218</v>
      </c>
      <c r="E251" s="50" t="s">
        <v>0</v>
      </c>
      <c r="F251" s="50" t="s">
        <v>0</v>
      </c>
      <c r="G251" s="50" t="s">
        <v>0</v>
      </c>
      <c r="H251" s="51">
        <v>152800</v>
      </c>
      <c r="I251" s="51">
        <v>152800</v>
      </c>
      <c r="J251" s="51">
        <f>J252</f>
        <v>76700</v>
      </c>
      <c r="K251" s="51">
        <f t="shared" si="56"/>
        <v>50.196335078534027</v>
      </c>
    </row>
    <row r="252" spans="1:11" ht="54.75" customHeight="1" x14ac:dyDescent="0.2">
      <c r="A252" s="48" t="s">
        <v>180</v>
      </c>
      <c r="B252" s="49" t="s">
        <v>65</v>
      </c>
      <c r="C252" s="49">
        <v>3</v>
      </c>
      <c r="D252" s="49" t="s">
        <v>218</v>
      </c>
      <c r="E252" s="49" t="s">
        <v>66</v>
      </c>
      <c r="F252" s="52" t="s">
        <v>0</v>
      </c>
      <c r="G252" s="52" t="s">
        <v>0</v>
      </c>
      <c r="H252" s="51">
        <v>152800</v>
      </c>
      <c r="I252" s="51">
        <v>152800</v>
      </c>
      <c r="J252" s="51">
        <f>J253</f>
        <v>76700</v>
      </c>
      <c r="K252" s="51">
        <f t="shared" si="56"/>
        <v>50.196335078534027</v>
      </c>
    </row>
    <row r="253" spans="1:11" ht="68.25" customHeight="1" x14ac:dyDescent="0.2">
      <c r="A253" s="53" t="s">
        <v>267</v>
      </c>
      <c r="B253" s="47" t="s">
        <v>65</v>
      </c>
      <c r="C253" s="47">
        <v>3</v>
      </c>
      <c r="D253" s="47" t="s">
        <v>218</v>
      </c>
      <c r="E253" s="47" t="s">
        <v>66</v>
      </c>
      <c r="F253" s="47" t="s">
        <v>127</v>
      </c>
      <c r="G253" s="54" t="s">
        <v>0</v>
      </c>
      <c r="H253" s="55">
        <v>152800</v>
      </c>
      <c r="I253" s="55">
        <v>152800</v>
      </c>
      <c r="J253" s="55">
        <f>J254</f>
        <v>76700</v>
      </c>
      <c r="K253" s="55">
        <f t="shared" ref="K253:K316" si="81">J253/I253*100</f>
        <v>50.196335078534027</v>
      </c>
    </row>
    <row r="254" spans="1:11" ht="33" customHeight="1" x14ac:dyDescent="0.2">
      <c r="A254" s="53" t="s">
        <v>123</v>
      </c>
      <c r="B254" s="47" t="s">
        <v>65</v>
      </c>
      <c r="C254" s="47">
        <v>3</v>
      </c>
      <c r="D254" s="47" t="s">
        <v>218</v>
      </c>
      <c r="E254" s="47" t="s">
        <v>66</v>
      </c>
      <c r="F254" s="47" t="s">
        <v>127</v>
      </c>
      <c r="G254" s="47" t="s">
        <v>124</v>
      </c>
      <c r="H254" s="55">
        <v>152800</v>
      </c>
      <c r="I254" s="55">
        <v>152800</v>
      </c>
      <c r="J254" s="55">
        <f>J255</f>
        <v>76700</v>
      </c>
      <c r="K254" s="55">
        <f t="shared" si="81"/>
        <v>50.196335078534027</v>
      </c>
    </row>
    <row r="255" spans="1:11" s="25" customFormat="1" ht="55.5" customHeight="1" x14ac:dyDescent="0.2">
      <c r="A255" s="53" t="s">
        <v>125</v>
      </c>
      <c r="B255" s="47" t="s">
        <v>65</v>
      </c>
      <c r="C255" s="47">
        <v>3</v>
      </c>
      <c r="D255" s="47" t="s">
        <v>218</v>
      </c>
      <c r="E255" s="47" t="s">
        <v>66</v>
      </c>
      <c r="F255" s="47" t="s">
        <v>127</v>
      </c>
      <c r="G255" s="47" t="s">
        <v>126</v>
      </c>
      <c r="H255" s="55">
        <v>152800</v>
      </c>
      <c r="I255" s="55">
        <v>152800</v>
      </c>
      <c r="J255" s="55">
        <v>76700</v>
      </c>
      <c r="K255" s="55">
        <f t="shared" si="81"/>
        <v>50.196335078534027</v>
      </c>
    </row>
    <row r="256" spans="1:11" s="25" customFormat="1" ht="48.75" customHeight="1" x14ac:dyDescent="0.2">
      <c r="A256" s="48" t="s">
        <v>332</v>
      </c>
      <c r="B256" s="49" t="s">
        <v>65</v>
      </c>
      <c r="C256" s="49">
        <v>3</v>
      </c>
      <c r="D256" s="49" t="s">
        <v>219</v>
      </c>
      <c r="E256" s="50" t="s">
        <v>0</v>
      </c>
      <c r="F256" s="50" t="s">
        <v>0</v>
      </c>
      <c r="G256" s="50" t="s">
        <v>0</v>
      </c>
      <c r="H256" s="51">
        <v>2288443.5</v>
      </c>
      <c r="I256" s="51">
        <v>2288443.5</v>
      </c>
      <c r="J256" s="51">
        <v>2288443.5</v>
      </c>
      <c r="K256" s="51">
        <f t="shared" si="81"/>
        <v>100</v>
      </c>
    </row>
    <row r="257" spans="1:11" s="25" customFormat="1" ht="58.5" customHeight="1" x14ac:dyDescent="0.2">
      <c r="A257" s="48" t="s">
        <v>180</v>
      </c>
      <c r="B257" s="49" t="s">
        <v>65</v>
      </c>
      <c r="C257" s="49">
        <v>3</v>
      </c>
      <c r="D257" s="49" t="s">
        <v>219</v>
      </c>
      <c r="E257" s="49" t="s">
        <v>66</v>
      </c>
      <c r="F257" s="52" t="s">
        <v>0</v>
      </c>
      <c r="G257" s="52" t="s">
        <v>0</v>
      </c>
      <c r="H257" s="51">
        <v>2288443.5</v>
      </c>
      <c r="I257" s="51">
        <v>2288443.5</v>
      </c>
      <c r="J257" s="51">
        <v>2288443.5</v>
      </c>
      <c r="K257" s="51">
        <f t="shared" si="81"/>
        <v>100</v>
      </c>
    </row>
    <row r="258" spans="1:11" s="25" customFormat="1" ht="48" customHeight="1" x14ac:dyDescent="0.2">
      <c r="A258" s="53" t="s">
        <v>268</v>
      </c>
      <c r="B258" s="47" t="s">
        <v>65</v>
      </c>
      <c r="C258" s="47">
        <v>3</v>
      </c>
      <c r="D258" s="47" t="s">
        <v>219</v>
      </c>
      <c r="E258" s="47" t="s">
        <v>66</v>
      </c>
      <c r="F258" s="47" t="s">
        <v>128</v>
      </c>
      <c r="G258" s="54" t="s">
        <v>0</v>
      </c>
      <c r="H258" s="55">
        <v>2288443.5</v>
      </c>
      <c r="I258" s="55">
        <v>2288443.5</v>
      </c>
      <c r="J258" s="55">
        <v>2288443.5</v>
      </c>
      <c r="K258" s="55">
        <f t="shared" si="81"/>
        <v>100</v>
      </c>
    </row>
    <row r="259" spans="1:11" s="25" customFormat="1" ht="44.25" customHeight="1" x14ac:dyDescent="0.2">
      <c r="A259" s="53" t="s">
        <v>123</v>
      </c>
      <c r="B259" s="47" t="s">
        <v>65</v>
      </c>
      <c r="C259" s="47">
        <v>3</v>
      </c>
      <c r="D259" s="47" t="s">
        <v>219</v>
      </c>
      <c r="E259" s="47" t="s">
        <v>66</v>
      </c>
      <c r="F259" s="47" t="s">
        <v>128</v>
      </c>
      <c r="G259" s="47" t="s">
        <v>124</v>
      </c>
      <c r="H259" s="55">
        <v>2288443.5</v>
      </c>
      <c r="I259" s="55">
        <v>2288443.5</v>
      </c>
      <c r="J259" s="55">
        <v>2288443.5</v>
      </c>
      <c r="K259" s="55">
        <f t="shared" si="81"/>
        <v>100</v>
      </c>
    </row>
    <row r="260" spans="1:11" ht="55.5" customHeight="1" x14ac:dyDescent="0.2">
      <c r="A260" s="53" t="s">
        <v>125</v>
      </c>
      <c r="B260" s="47" t="s">
        <v>65</v>
      </c>
      <c r="C260" s="47">
        <v>3</v>
      </c>
      <c r="D260" s="47" t="s">
        <v>219</v>
      </c>
      <c r="E260" s="47" t="s">
        <v>66</v>
      </c>
      <c r="F260" s="47" t="s">
        <v>128</v>
      </c>
      <c r="G260" s="47" t="s">
        <v>126</v>
      </c>
      <c r="H260" s="55">
        <v>2288443.5</v>
      </c>
      <c r="I260" s="55">
        <v>2288443.5</v>
      </c>
      <c r="J260" s="55">
        <v>2288443.5</v>
      </c>
      <c r="K260" s="55">
        <f t="shared" si="81"/>
        <v>100</v>
      </c>
    </row>
    <row r="261" spans="1:11" ht="189" customHeight="1" x14ac:dyDescent="0.2">
      <c r="A261" s="48" t="s">
        <v>131</v>
      </c>
      <c r="B261" s="49" t="s">
        <v>65</v>
      </c>
      <c r="C261" s="49">
        <v>3</v>
      </c>
      <c r="D261" s="49" t="s">
        <v>220</v>
      </c>
      <c r="E261" s="50" t="s">
        <v>0</v>
      </c>
      <c r="F261" s="50" t="s">
        <v>0</v>
      </c>
      <c r="G261" s="50" t="s">
        <v>0</v>
      </c>
      <c r="H261" s="51">
        <f t="shared" ref="H261:I262" si="82">H262</f>
        <v>69070188</v>
      </c>
      <c r="I261" s="51">
        <f t="shared" si="82"/>
        <v>67966156.00999999</v>
      </c>
      <c r="J261" s="51">
        <f>J262</f>
        <v>52417678.009999998</v>
      </c>
      <c r="K261" s="51">
        <f t="shared" si="81"/>
        <v>77.123205264525609</v>
      </c>
    </row>
    <row r="262" spans="1:11" ht="55.5" customHeight="1" x14ac:dyDescent="0.2">
      <c r="A262" s="48" t="s">
        <v>180</v>
      </c>
      <c r="B262" s="49" t="s">
        <v>65</v>
      </c>
      <c r="C262" s="49">
        <v>3</v>
      </c>
      <c r="D262" s="49" t="s">
        <v>220</v>
      </c>
      <c r="E262" s="49" t="s">
        <v>66</v>
      </c>
      <c r="F262" s="52" t="s">
        <v>0</v>
      </c>
      <c r="G262" s="52" t="s">
        <v>0</v>
      </c>
      <c r="H262" s="51">
        <f t="shared" si="82"/>
        <v>69070188</v>
      </c>
      <c r="I262" s="51">
        <f t="shared" si="82"/>
        <v>67966156.00999999</v>
      </c>
      <c r="J262" s="51">
        <f>J263</f>
        <v>52417678.009999998</v>
      </c>
      <c r="K262" s="51">
        <f t="shared" si="81"/>
        <v>77.123205264525609</v>
      </c>
    </row>
    <row r="263" spans="1:11" ht="96" customHeight="1" x14ac:dyDescent="0.2">
      <c r="A263" s="53" t="s">
        <v>269</v>
      </c>
      <c r="B263" s="47" t="s">
        <v>65</v>
      </c>
      <c r="C263" s="47">
        <v>3</v>
      </c>
      <c r="D263" s="47" t="s">
        <v>220</v>
      </c>
      <c r="E263" s="47" t="s">
        <v>66</v>
      </c>
      <c r="F263" s="47" t="s">
        <v>333</v>
      </c>
      <c r="G263" s="54" t="s">
        <v>0</v>
      </c>
      <c r="H263" s="55">
        <f t="shared" ref="H263:I263" si="83">H264+H266</f>
        <v>69070188</v>
      </c>
      <c r="I263" s="55">
        <f t="shared" si="83"/>
        <v>67966156.00999999</v>
      </c>
      <c r="J263" s="55">
        <f>J264+J266</f>
        <v>52417678.009999998</v>
      </c>
      <c r="K263" s="55">
        <f t="shared" si="81"/>
        <v>77.123205264525609</v>
      </c>
    </row>
    <row r="264" spans="1:11" ht="45.75" customHeight="1" x14ac:dyDescent="0.2">
      <c r="A264" s="53" t="s">
        <v>123</v>
      </c>
      <c r="B264" s="47" t="s">
        <v>65</v>
      </c>
      <c r="C264" s="47">
        <v>3</v>
      </c>
      <c r="D264" s="47" t="s">
        <v>220</v>
      </c>
      <c r="E264" s="47" t="s">
        <v>66</v>
      </c>
      <c r="F264" s="47" t="s">
        <v>333</v>
      </c>
      <c r="G264" s="47" t="s">
        <v>124</v>
      </c>
      <c r="H264" s="55">
        <f t="shared" ref="H264:I264" si="84">H265</f>
        <v>17354238</v>
      </c>
      <c r="I264" s="55">
        <f t="shared" si="84"/>
        <v>17354238</v>
      </c>
      <c r="J264" s="55">
        <f>J265</f>
        <v>17354238</v>
      </c>
      <c r="K264" s="55">
        <f t="shared" si="81"/>
        <v>100</v>
      </c>
    </row>
    <row r="265" spans="1:11" s="9" customFormat="1" ht="38.25" customHeight="1" x14ac:dyDescent="0.2">
      <c r="A265" s="53" t="s">
        <v>125</v>
      </c>
      <c r="B265" s="47" t="s">
        <v>65</v>
      </c>
      <c r="C265" s="47">
        <v>3</v>
      </c>
      <c r="D265" s="47" t="s">
        <v>220</v>
      </c>
      <c r="E265" s="47" t="s">
        <v>66</v>
      </c>
      <c r="F265" s="47" t="s">
        <v>333</v>
      </c>
      <c r="G265" s="47" t="s">
        <v>126</v>
      </c>
      <c r="H265" s="55">
        <v>17354238</v>
      </c>
      <c r="I265" s="55">
        <v>17354238</v>
      </c>
      <c r="J265" s="55">
        <v>17354238</v>
      </c>
      <c r="K265" s="55">
        <f t="shared" si="81"/>
        <v>100</v>
      </c>
    </row>
    <row r="266" spans="1:11" s="9" customFormat="1" ht="57" customHeight="1" x14ac:dyDescent="0.2">
      <c r="A266" s="53" t="s">
        <v>102</v>
      </c>
      <c r="B266" s="47" t="s">
        <v>65</v>
      </c>
      <c r="C266" s="47">
        <v>3</v>
      </c>
      <c r="D266" s="47" t="s">
        <v>220</v>
      </c>
      <c r="E266" s="47" t="s">
        <v>66</v>
      </c>
      <c r="F266" s="47" t="s">
        <v>333</v>
      </c>
      <c r="G266" s="47" t="s">
        <v>103</v>
      </c>
      <c r="H266" s="55">
        <f t="shared" ref="H266:I266" si="85">H267</f>
        <v>51715950</v>
      </c>
      <c r="I266" s="55">
        <f t="shared" si="85"/>
        <v>50611918.009999998</v>
      </c>
      <c r="J266" s="55">
        <f>J267</f>
        <v>35063440.009999998</v>
      </c>
      <c r="K266" s="55">
        <f t="shared" si="81"/>
        <v>69.27901843805266</v>
      </c>
    </row>
    <row r="267" spans="1:11" s="9" customFormat="1" ht="34.5" customHeight="1" x14ac:dyDescent="0.2">
      <c r="A267" s="53" t="s">
        <v>104</v>
      </c>
      <c r="B267" s="47" t="s">
        <v>65</v>
      </c>
      <c r="C267" s="47">
        <v>3</v>
      </c>
      <c r="D267" s="47" t="s">
        <v>220</v>
      </c>
      <c r="E267" s="47" t="s">
        <v>66</v>
      </c>
      <c r="F267" s="47" t="s">
        <v>333</v>
      </c>
      <c r="G267" s="47" t="s">
        <v>105</v>
      </c>
      <c r="H267" s="55">
        <v>51715950</v>
      </c>
      <c r="I267" s="55">
        <v>50611918.009999998</v>
      </c>
      <c r="J267" s="55">
        <v>35063440.009999998</v>
      </c>
      <c r="K267" s="55">
        <f t="shared" si="81"/>
        <v>69.27901843805266</v>
      </c>
    </row>
    <row r="268" spans="1:11" ht="259.5" customHeight="1" x14ac:dyDescent="0.2">
      <c r="A268" s="48" t="s">
        <v>132</v>
      </c>
      <c r="B268" s="49" t="s">
        <v>65</v>
      </c>
      <c r="C268" s="49">
        <v>3</v>
      </c>
      <c r="D268" s="49" t="s">
        <v>221</v>
      </c>
      <c r="E268" s="50" t="s">
        <v>0</v>
      </c>
      <c r="F268" s="50" t="s">
        <v>0</v>
      </c>
      <c r="G268" s="50" t="s">
        <v>0</v>
      </c>
      <c r="H268" s="51">
        <v>72000</v>
      </c>
      <c r="I268" s="51">
        <v>72000</v>
      </c>
      <c r="J268" s="51">
        <f>J269</f>
        <v>49000</v>
      </c>
      <c r="K268" s="51">
        <f t="shared" si="81"/>
        <v>68.055555555555557</v>
      </c>
    </row>
    <row r="269" spans="1:11" ht="52.5" customHeight="1" x14ac:dyDescent="0.2">
      <c r="A269" s="48" t="s">
        <v>180</v>
      </c>
      <c r="B269" s="49" t="s">
        <v>65</v>
      </c>
      <c r="C269" s="49">
        <v>3</v>
      </c>
      <c r="D269" s="49" t="s">
        <v>221</v>
      </c>
      <c r="E269" s="49" t="s">
        <v>66</v>
      </c>
      <c r="F269" s="52" t="s">
        <v>0</v>
      </c>
      <c r="G269" s="52" t="s">
        <v>0</v>
      </c>
      <c r="H269" s="51">
        <v>72000</v>
      </c>
      <c r="I269" s="51">
        <v>72000</v>
      </c>
      <c r="J269" s="51">
        <f>J270</f>
        <v>49000</v>
      </c>
      <c r="K269" s="51">
        <f t="shared" si="81"/>
        <v>68.055555555555557</v>
      </c>
    </row>
    <row r="270" spans="1:11" ht="183" customHeight="1" x14ac:dyDescent="0.2">
      <c r="A270" s="53" t="s">
        <v>270</v>
      </c>
      <c r="B270" s="47" t="s">
        <v>65</v>
      </c>
      <c r="C270" s="47">
        <v>3</v>
      </c>
      <c r="D270" s="47" t="s">
        <v>221</v>
      </c>
      <c r="E270" s="47" t="s">
        <v>66</v>
      </c>
      <c r="F270" s="47" t="s">
        <v>133</v>
      </c>
      <c r="G270" s="54" t="s">
        <v>0</v>
      </c>
      <c r="H270" s="55">
        <v>72000</v>
      </c>
      <c r="I270" s="55">
        <v>72000</v>
      </c>
      <c r="J270" s="55">
        <f>J271</f>
        <v>49000</v>
      </c>
      <c r="K270" s="55">
        <f t="shared" si="81"/>
        <v>68.055555555555557</v>
      </c>
    </row>
    <row r="271" spans="1:11" ht="56.25" customHeight="1" x14ac:dyDescent="0.2">
      <c r="A271" s="53" t="s">
        <v>26</v>
      </c>
      <c r="B271" s="47" t="s">
        <v>65</v>
      </c>
      <c r="C271" s="47">
        <v>3</v>
      </c>
      <c r="D271" s="47" t="s">
        <v>221</v>
      </c>
      <c r="E271" s="47" t="s">
        <v>66</v>
      </c>
      <c r="F271" s="47" t="s">
        <v>133</v>
      </c>
      <c r="G271" s="47" t="s">
        <v>27</v>
      </c>
      <c r="H271" s="55">
        <v>72000</v>
      </c>
      <c r="I271" s="55">
        <v>72000</v>
      </c>
      <c r="J271" s="55">
        <f>J272</f>
        <v>49000</v>
      </c>
      <c r="K271" s="45">
        <f t="shared" si="81"/>
        <v>68.055555555555557</v>
      </c>
    </row>
    <row r="272" spans="1:11" ht="48" customHeight="1" x14ac:dyDescent="0.2">
      <c r="A272" s="53" t="s">
        <v>28</v>
      </c>
      <c r="B272" s="47" t="s">
        <v>65</v>
      </c>
      <c r="C272" s="47">
        <v>3</v>
      </c>
      <c r="D272" s="47" t="s">
        <v>221</v>
      </c>
      <c r="E272" s="47" t="s">
        <v>66</v>
      </c>
      <c r="F272" s="47" t="s">
        <v>133</v>
      </c>
      <c r="G272" s="47" t="s">
        <v>29</v>
      </c>
      <c r="H272" s="55">
        <v>72000</v>
      </c>
      <c r="I272" s="55">
        <v>72000</v>
      </c>
      <c r="J272" s="55">
        <v>49000</v>
      </c>
      <c r="K272" s="45">
        <f t="shared" si="81"/>
        <v>68.055555555555557</v>
      </c>
    </row>
    <row r="273" spans="1:11" ht="289.5" customHeight="1" x14ac:dyDescent="0.2">
      <c r="A273" s="48" t="s">
        <v>134</v>
      </c>
      <c r="B273" s="49" t="s">
        <v>65</v>
      </c>
      <c r="C273" s="49">
        <v>3</v>
      </c>
      <c r="D273" s="49" t="s">
        <v>222</v>
      </c>
      <c r="E273" s="50" t="s">
        <v>0</v>
      </c>
      <c r="F273" s="50" t="s">
        <v>0</v>
      </c>
      <c r="G273" s="50" t="s">
        <v>0</v>
      </c>
      <c r="H273" s="65">
        <f t="shared" ref="H273:I275" si="86">H274</f>
        <v>9509392</v>
      </c>
      <c r="I273" s="65">
        <f t="shared" si="86"/>
        <v>9509392</v>
      </c>
      <c r="J273" s="51">
        <f>J274</f>
        <v>8653978.0600000005</v>
      </c>
      <c r="K273" s="51">
        <f t="shared" si="81"/>
        <v>91.004535936682402</v>
      </c>
    </row>
    <row r="274" spans="1:11" ht="57" customHeight="1" x14ac:dyDescent="0.2">
      <c r="A274" s="48" t="s">
        <v>180</v>
      </c>
      <c r="B274" s="49" t="s">
        <v>65</v>
      </c>
      <c r="C274" s="49">
        <v>3</v>
      </c>
      <c r="D274" s="49" t="s">
        <v>222</v>
      </c>
      <c r="E274" s="49" t="s">
        <v>66</v>
      </c>
      <c r="F274" s="52" t="s">
        <v>0</v>
      </c>
      <c r="G274" s="52" t="s">
        <v>0</v>
      </c>
      <c r="H274" s="65">
        <f t="shared" si="86"/>
        <v>9509392</v>
      </c>
      <c r="I274" s="65">
        <f t="shared" si="86"/>
        <v>9509392</v>
      </c>
      <c r="J274" s="51">
        <f>J275</f>
        <v>8653978.0600000005</v>
      </c>
      <c r="K274" s="51">
        <f t="shared" si="81"/>
        <v>91.004535936682402</v>
      </c>
    </row>
    <row r="275" spans="1:11" ht="150.75" customHeight="1" x14ac:dyDescent="0.2">
      <c r="A275" s="53" t="s">
        <v>271</v>
      </c>
      <c r="B275" s="47" t="s">
        <v>65</v>
      </c>
      <c r="C275" s="47">
        <v>3</v>
      </c>
      <c r="D275" s="47" t="s">
        <v>222</v>
      </c>
      <c r="E275" s="47" t="s">
        <v>66</v>
      </c>
      <c r="F275" s="47" t="s">
        <v>135</v>
      </c>
      <c r="G275" s="54" t="s">
        <v>0</v>
      </c>
      <c r="H275" s="68">
        <f t="shared" si="86"/>
        <v>9509392</v>
      </c>
      <c r="I275" s="68">
        <f t="shared" si="86"/>
        <v>9509392</v>
      </c>
      <c r="J275" s="55">
        <f>J276</f>
        <v>8653978.0600000005</v>
      </c>
      <c r="K275" s="55">
        <f t="shared" si="81"/>
        <v>91.004535936682402</v>
      </c>
    </row>
    <row r="276" spans="1:11" ht="39.75" customHeight="1" x14ac:dyDescent="0.2">
      <c r="A276" s="53" t="s">
        <v>123</v>
      </c>
      <c r="B276" s="47" t="s">
        <v>65</v>
      </c>
      <c r="C276" s="47">
        <v>3</v>
      </c>
      <c r="D276" s="47" t="s">
        <v>222</v>
      </c>
      <c r="E276" s="47" t="s">
        <v>66</v>
      </c>
      <c r="F276" s="47" t="s">
        <v>135</v>
      </c>
      <c r="G276" s="47" t="s">
        <v>124</v>
      </c>
      <c r="H276" s="68">
        <f t="shared" ref="H276:I276" si="87">H277+H278</f>
        <v>9509392</v>
      </c>
      <c r="I276" s="68">
        <f t="shared" si="87"/>
        <v>9509392</v>
      </c>
      <c r="J276" s="55">
        <f>J277+J278</f>
        <v>8653978.0600000005</v>
      </c>
      <c r="K276" s="55">
        <f t="shared" si="81"/>
        <v>91.004535936682402</v>
      </c>
    </row>
    <row r="277" spans="1:11" ht="46.5" customHeight="1" x14ac:dyDescent="0.2">
      <c r="A277" s="53" t="s">
        <v>129</v>
      </c>
      <c r="B277" s="47" t="s">
        <v>65</v>
      </c>
      <c r="C277" s="47">
        <v>3</v>
      </c>
      <c r="D277" s="47" t="s">
        <v>222</v>
      </c>
      <c r="E277" s="47" t="s">
        <v>66</v>
      </c>
      <c r="F277" s="47" t="s">
        <v>135</v>
      </c>
      <c r="G277" s="47" t="s">
        <v>130</v>
      </c>
      <c r="H277" s="55">
        <v>6758071</v>
      </c>
      <c r="I277" s="55">
        <v>6758071</v>
      </c>
      <c r="J277" s="55">
        <v>6408322.6600000001</v>
      </c>
      <c r="K277" s="55">
        <f t="shared" si="81"/>
        <v>94.824731199183915</v>
      </c>
    </row>
    <row r="278" spans="1:11" ht="63" customHeight="1" x14ac:dyDescent="0.2">
      <c r="A278" s="53" t="s">
        <v>125</v>
      </c>
      <c r="B278" s="47" t="s">
        <v>65</v>
      </c>
      <c r="C278" s="47">
        <v>3</v>
      </c>
      <c r="D278" s="47" t="s">
        <v>222</v>
      </c>
      <c r="E278" s="47" t="s">
        <v>66</v>
      </c>
      <c r="F278" s="47" t="s">
        <v>135</v>
      </c>
      <c r="G278" s="47" t="s">
        <v>126</v>
      </c>
      <c r="H278" s="55">
        <v>2751321</v>
      </c>
      <c r="I278" s="55">
        <v>2751321</v>
      </c>
      <c r="J278" s="55">
        <v>2245655.4</v>
      </c>
      <c r="K278" s="55">
        <f t="shared" si="81"/>
        <v>81.620988608744668</v>
      </c>
    </row>
    <row r="279" spans="1:11" ht="79.5" customHeight="1" x14ac:dyDescent="0.2">
      <c r="A279" s="48" t="s">
        <v>334</v>
      </c>
      <c r="B279" s="49" t="s">
        <v>65</v>
      </c>
      <c r="C279" s="49">
        <v>3</v>
      </c>
      <c r="D279" s="49" t="s">
        <v>335</v>
      </c>
      <c r="E279" s="50" t="s">
        <v>0</v>
      </c>
      <c r="F279" s="50" t="s">
        <v>0</v>
      </c>
      <c r="G279" s="50" t="s">
        <v>0</v>
      </c>
      <c r="H279" s="51">
        <f t="shared" ref="H279:I282" si="88">H280</f>
        <v>9810000.2300000004</v>
      </c>
      <c r="I279" s="51">
        <f t="shared" si="88"/>
        <v>9810000.2300000004</v>
      </c>
      <c r="J279" s="51">
        <f>J280</f>
        <v>9810000</v>
      </c>
      <c r="K279" s="51">
        <f t="shared" si="81"/>
        <v>99.999997655453669</v>
      </c>
    </row>
    <row r="280" spans="1:11" ht="55.5" customHeight="1" x14ac:dyDescent="0.2">
      <c r="A280" s="48" t="s">
        <v>180</v>
      </c>
      <c r="B280" s="49" t="s">
        <v>65</v>
      </c>
      <c r="C280" s="49">
        <v>3</v>
      </c>
      <c r="D280" s="49" t="s">
        <v>335</v>
      </c>
      <c r="E280" s="49" t="s">
        <v>66</v>
      </c>
      <c r="F280" s="52" t="s">
        <v>0</v>
      </c>
      <c r="G280" s="52" t="s">
        <v>0</v>
      </c>
      <c r="H280" s="51">
        <f t="shared" si="88"/>
        <v>9810000.2300000004</v>
      </c>
      <c r="I280" s="51">
        <f t="shared" si="88"/>
        <v>9810000.2300000004</v>
      </c>
      <c r="J280" s="51">
        <f>J281</f>
        <v>9810000</v>
      </c>
      <c r="K280" s="51">
        <f t="shared" si="81"/>
        <v>99.999997655453669</v>
      </c>
    </row>
    <row r="281" spans="1:11" ht="71.25" customHeight="1" x14ac:dyDescent="0.2">
      <c r="A281" s="53" t="s">
        <v>336</v>
      </c>
      <c r="B281" s="47" t="s">
        <v>65</v>
      </c>
      <c r="C281" s="47">
        <v>3</v>
      </c>
      <c r="D281" s="47" t="s">
        <v>335</v>
      </c>
      <c r="E281" s="47" t="s">
        <v>66</v>
      </c>
      <c r="F281" s="47" t="s">
        <v>337</v>
      </c>
      <c r="G281" s="54" t="s">
        <v>0</v>
      </c>
      <c r="H281" s="55">
        <f t="shared" si="88"/>
        <v>9810000.2300000004</v>
      </c>
      <c r="I281" s="55">
        <f t="shared" si="88"/>
        <v>9810000.2300000004</v>
      </c>
      <c r="J281" s="55">
        <f>J282</f>
        <v>9810000</v>
      </c>
      <c r="K281" s="55">
        <f t="shared" si="81"/>
        <v>99.999997655453669</v>
      </c>
    </row>
    <row r="282" spans="1:11" ht="50.25" customHeight="1" x14ac:dyDescent="0.2">
      <c r="A282" s="53" t="s">
        <v>102</v>
      </c>
      <c r="B282" s="47" t="s">
        <v>65</v>
      </c>
      <c r="C282" s="47">
        <v>3</v>
      </c>
      <c r="D282" s="47" t="s">
        <v>335</v>
      </c>
      <c r="E282" s="47" t="s">
        <v>66</v>
      </c>
      <c r="F282" s="47" t="s">
        <v>337</v>
      </c>
      <c r="G282" s="47" t="s">
        <v>103</v>
      </c>
      <c r="H282" s="55">
        <f t="shared" si="88"/>
        <v>9810000.2300000004</v>
      </c>
      <c r="I282" s="55">
        <f t="shared" si="88"/>
        <v>9810000.2300000004</v>
      </c>
      <c r="J282" s="55">
        <f>J283</f>
        <v>9810000</v>
      </c>
      <c r="K282" s="55">
        <f t="shared" si="81"/>
        <v>99.999997655453669</v>
      </c>
    </row>
    <row r="283" spans="1:11" ht="27.75" customHeight="1" x14ac:dyDescent="0.2">
      <c r="A283" s="53" t="s">
        <v>104</v>
      </c>
      <c r="B283" s="47" t="s">
        <v>65</v>
      </c>
      <c r="C283" s="47">
        <v>3</v>
      </c>
      <c r="D283" s="47" t="s">
        <v>335</v>
      </c>
      <c r="E283" s="47" t="s">
        <v>66</v>
      </c>
      <c r="F283" s="47" t="s">
        <v>337</v>
      </c>
      <c r="G283" s="47" t="s">
        <v>105</v>
      </c>
      <c r="H283" s="55">
        <v>9810000.2300000004</v>
      </c>
      <c r="I283" s="55">
        <v>9810000.2300000004</v>
      </c>
      <c r="J283" s="55">
        <v>9810000</v>
      </c>
      <c r="K283" s="55">
        <f t="shared" si="81"/>
        <v>99.999997655453669</v>
      </c>
    </row>
    <row r="284" spans="1:11" ht="69.75" customHeight="1" x14ac:dyDescent="0.2">
      <c r="A284" s="48" t="s">
        <v>275</v>
      </c>
      <c r="B284" s="49" t="s">
        <v>136</v>
      </c>
      <c r="C284" s="50" t="s">
        <v>0</v>
      </c>
      <c r="D284" s="50" t="s">
        <v>0</v>
      </c>
      <c r="E284" s="50" t="s">
        <v>0</v>
      </c>
      <c r="F284" s="50" t="s">
        <v>0</v>
      </c>
      <c r="G284" s="50" t="s">
        <v>0</v>
      </c>
      <c r="H284" s="51">
        <f>H285+H290+H307+H360+H377+H383+H390+H398+H412+H423+H428+H407+H418</f>
        <v>715536559.35999978</v>
      </c>
      <c r="I284" s="77">
        <f t="shared" ref="I284:J284" si="89">I285+I290+I307+I360+I377+I383+I390+I398+I412+I423+I428+I407+I418</f>
        <v>711820629.56999981</v>
      </c>
      <c r="J284" s="77">
        <f t="shared" si="89"/>
        <v>679955117.46999991</v>
      </c>
      <c r="K284" s="51">
        <f t="shared" si="81"/>
        <v>95.523378955840414</v>
      </c>
    </row>
    <row r="285" spans="1:11" s="39" customFormat="1" ht="50.25" customHeight="1" x14ac:dyDescent="0.2">
      <c r="A285" s="48" t="s">
        <v>137</v>
      </c>
      <c r="B285" s="49" t="s">
        <v>136</v>
      </c>
      <c r="C285" s="49" t="s">
        <v>17</v>
      </c>
      <c r="D285" s="49" t="s">
        <v>276</v>
      </c>
      <c r="E285" s="49" t="s">
        <v>138</v>
      </c>
      <c r="F285" s="52" t="s">
        <v>0</v>
      </c>
      <c r="G285" s="52" t="s">
        <v>0</v>
      </c>
      <c r="H285" s="51">
        <v>2783643.57</v>
      </c>
      <c r="I285" s="51">
        <v>2783643.57</v>
      </c>
      <c r="J285" s="51">
        <f>J286</f>
        <v>2783643.5700000003</v>
      </c>
      <c r="K285" s="51">
        <f t="shared" si="81"/>
        <v>100.00000000000003</v>
      </c>
    </row>
    <row r="286" spans="1:11" ht="105.75" customHeight="1" x14ac:dyDescent="0.2">
      <c r="A286" s="53" t="s">
        <v>338</v>
      </c>
      <c r="B286" s="47" t="s">
        <v>136</v>
      </c>
      <c r="C286" s="47" t="s">
        <v>17</v>
      </c>
      <c r="D286" s="47" t="s">
        <v>276</v>
      </c>
      <c r="E286" s="47" t="s">
        <v>138</v>
      </c>
      <c r="F286" s="47" t="s">
        <v>277</v>
      </c>
      <c r="G286" s="54" t="s">
        <v>0</v>
      </c>
      <c r="H286" s="55">
        <v>2783643.57</v>
      </c>
      <c r="I286" s="55">
        <v>2783643.57</v>
      </c>
      <c r="J286" s="55">
        <f>J287</f>
        <v>2783643.5700000003</v>
      </c>
      <c r="K286" s="45">
        <f t="shared" si="81"/>
        <v>100.00000000000003</v>
      </c>
    </row>
    <row r="287" spans="1:11" ht="69" customHeight="1" x14ac:dyDescent="0.2">
      <c r="A287" s="53" t="s">
        <v>40</v>
      </c>
      <c r="B287" s="47" t="s">
        <v>136</v>
      </c>
      <c r="C287" s="47" t="s">
        <v>17</v>
      </c>
      <c r="D287" s="47" t="s">
        <v>276</v>
      </c>
      <c r="E287" s="47" t="s">
        <v>138</v>
      </c>
      <c r="F287" s="47" t="s">
        <v>277</v>
      </c>
      <c r="G287" s="47" t="s">
        <v>41</v>
      </c>
      <c r="H287" s="55">
        <v>2783643.57</v>
      </c>
      <c r="I287" s="55">
        <v>2783643.57</v>
      </c>
      <c r="J287" s="55">
        <f>J288+J289</f>
        <v>2783643.5700000003</v>
      </c>
      <c r="K287" s="55">
        <f t="shared" si="81"/>
        <v>100.00000000000003</v>
      </c>
    </row>
    <row r="288" spans="1:11" ht="27.75" customHeight="1" x14ac:dyDescent="0.2">
      <c r="A288" s="53" t="s">
        <v>42</v>
      </c>
      <c r="B288" s="47" t="s">
        <v>136</v>
      </c>
      <c r="C288" s="47" t="s">
        <v>17</v>
      </c>
      <c r="D288" s="47" t="s">
        <v>276</v>
      </c>
      <c r="E288" s="47" t="s">
        <v>138</v>
      </c>
      <c r="F288" s="47" t="s">
        <v>277</v>
      </c>
      <c r="G288" s="47" t="s">
        <v>43</v>
      </c>
      <c r="H288" s="55">
        <v>2435688.12</v>
      </c>
      <c r="I288" s="55">
        <v>2435688.12</v>
      </c>
      <c r="J288" s="55">
        <v>2435688.12</v>
      </c>
      <c r="K288" s="55">
        <f t="shared" si="81"/>
        <v>100</v>
      </c>
    </row>
    <row r="289" spans="1:11" s="39" customFormat="1" ht="27.75" customHeight="1" x14ac:dyDescent="0.2">
      <c r="A289" s="53" t="s">
        <v>57</v>
      </c>
      <c r="B289" s="47" t="s">
        <v>136</v>
      </c>
      <c r="C289" s="47" t="s">
        <v>17</v>
      </c>
      <c r="D289" s="47" t="s">
        <v>276</v>
      </c>
      <c r="E289" s="47" t="s">
        <v>138</v>
      </c>
      <c r="F289" s="47" t="s">
        <v>277</v>
      </c>
      <c r="G289" s="47" t="s">
        <v>58</v>
      </c>
      <c r="H289" s="55">
        <v>347955.45</v>
      </c>
      <c r="I289" s="55">
        <v>347955.45</v>
      </c>
      <c r="J289" s="55">
        <v>347955.45</v>
      </c>
      <c r="K289" s="45">
        <f t="shared" si="81"/>
        <v>100</v>
      </c>
    </row>
    <row r="290" spans="1:11" ht="47.25" customHeight="1" x14ac:dyDescent="0.2">
      <c r="A290" s="48" t="s">
        <v>339</v>
      </c>
      <c r="B290" s="49" t="s">
        <v>136</v>
      </c>
      <c r="C290" s="49" t="s">
        <v>17</v>
      </c>
      <c r="D290" s="49" t="s">
        <v>65</v>
      </c>
      <c r="E290" s="50" t="s">
        <v>0</v>
      </c>
      <c r="F290" s="50" t="s">
        <v>0</v>
      </c>
      <c r="G290" s="50" t="s">
        <v>0</v>
      </c>
      <c r="H290" s="51">
        <f>H291</f>
        <v>140079935.05000001</v>
      </c>
      <c r="I290" s="51">
        <f>I291</f>
        <v>140079935.05000001</v>
      </c>
      <c r="J290" s="51">
        <f>J291</f>
        <v>137854785.84</v>
      </c>
      <c r="K290" s="51">
        <f t="shared" si="81"/>
        <v>98.411514676098506</v>
      </c>
    </row>
    <row r="291" spans="1:11" ht="54.75" customHeight="1" x14ac:dyDescent="0.2">
      <c r="A291" s="48" t="s">
        <v>137</v>
      </c>
      <c r="B291" s="49" t="s">
        <v>136</v>
      </c>
      <c r="C291" s="49" t="s">
        <v>17</v>
      </c>
      <c r="D291" s="49" t="s">
        <v>65</v>
      </c>
      <c r="E291" s="49" t="s">
        <v>138</v>
      </c>
      <c r="F291" s="52" t="s">
        <v>0</v>
      </c>
      <c r="G291" s="52" t="s">
        <v>0</v>
      </c>
      <c r="H291" s="51">
        <f t="shared" ref="H291:I291" si="90">H292+H296+H299+H303</f>
        <v>140079935.05000001</v>
      </c>
      <c r="I291" s="51">
        <f t="shared" si="90"/>
        <v>140079935.05000001</v>
      </c>
      <c r="J291" s="51">
        <f>J292+J296+J299+J303</f>
        <v>137854785.84</v>
      </c>
      <c r="K291" s="51">
        <f t="shared" si="81"/>
        <v>98.411514676098506</v>
      </c>
    </row>
    <row r="292" spans="1:11" ht="43.5" customHeight="1" x14ac:dyDescent="0.2">
      <c r="A292" s="53" t="s">
        <v>139</v>
      </c>
      <c r="B292" s="47" t="s">
        <v>136</v>
      </c>
      <c r="C292" s="47" t="s">
        <v>17</v>
      </c>
      <c r="D292" s="47" t="s">
        <v>65</v>
      </c>
      <c r="E292" s="47" t="s">
        <v>138</v>
      </c>
      <c r="F292" s="47" t="s">
        <v>223</v>
      </c>
      <c r="G292" s="54" t="s">
        <v>0</v>
      </c>
      <c r="H292" s="55">
        <f t="shared" ref="H292:I292" si="91">H293</f>
        <v>113008510.82000001</v>
      </c>
      <c r="I292" s="55">
        <f t="shared" si="91"/>
        <v>113008510.82000001</v>
      </c>
      <c r="J292" s="55">
        <f>J293</f>
        <v>113008510.82000001</v>
      </c>
      <c r="K292" s="45">
        <f t="shared" si="81"/>
        <v>100</v>
      </c>
    </row>
    <row r="293" spans="1:11" ht="64.5" customHeight="1" x14ac:dyDescent="0.2">
      <c r="A293" s="53" t="s">
        <v>40</v>
      </c>
      <c r="B293" s="47" t="s">
        <v>136</v>
      </c>
      <c r="C293" s="47" t="s">
        <v>17</v>
      </c>
      <c r="D293" s="47" t="s">
        <v>65</v>
      </c>
      <c r="E293" s="47" t="s">
        <v>138</v>
      </c>
      <c r="F293" s="47" t="s">
        <v>223</v>
      </c>
      <c r="G293" s="47" t="s">
        <v>41</v>
      </c>
      <c r="H293" s="55">
        <f t="shared" ref="H293:I293" si="92">H294+H295</f>
        <v>113008510.82000001</v>
      </c>
      <c r="I293" s="55">
        <f t="shared" si="92"/>
        <v>113008510.82000001</v>
      </c>
      <c r="J293" s="55">
        <f>J294+J295</f>
        <v>113008510.82000001</v>
      </c>
      <c r="K293" s="45">
        <f t="shared" si="81"/>
        <v>100</v>
      </c>
    </row>
    <row r="294" spans="1:11" ht="32.25" customHeight="1" x14ac:dyDescent="0.2">
      <c r="A294" s="53" t="s">
        <v>42</v>
      </c>
      <c r="B294" s="47" t="s">
        <v>136</v>
      </c>
      <c r="C294" s="47" t="s">
        <v>17</v>
      </c>
      <c r="D294" s="47" t="s">
        <v>65</v>
      </c>
      <c r="E294" s="47" t="s">
        <v>138</v>
      </c>
      <c r="F294" s="47" t="s">
        <v>223</v>
      </c>
      <c r="G294" s="47" t="s">
        <v>43</v>
      </c>
      <c r="H294" s="55">
        <v>97922782.230000004</v>
      </c>
      <c r="I294" s="55">
        <v>97922782.230000004</v>
      </c>
      <c r="J294" s="55">
        <v>97922782.230000004</v>
      </c>
      <c r="K294" s="55">
        <f t="shared" si="81"/>
        <v>100</v>
      </c>
    </row>
    <row r="295" spans="1:11" ht="39" customHeight="1" x14ac:dyDescent="0.2">
      <c r="A295" s="53" t="s">
        <v>57</v>
      </c>
      <c r="B295" s="47" t="s">
        <v>136</v>
      </c>
      <c r="C295" s="47" t="s">
        <v>17</v>
      </c>
      <c r="D295" s="47" t="s">
        <v>65</v>
      </c>
      <c r="E295" s="47" t="s">
        <v>138</v>
      </c>
      <c r="F295" s="47" t="s">
        <v>223</v>
      </c>
      <c r="G295" s="47" t="s">
        <v>58</v>
      </c>
      <c r="H295" s="55">
        <v>15085728.59</v>
      </c>
      <c r="I295" s="55">
        <v>15085728.59</v>
      </c>
      <c r="J295" s="55">
        <v>15085728.59</v>
      </c>
      <c r="K295" s="55">
        <f t="shared" si="81"/>
        <v>100</v>
      </c>
    </row>
    <row r="296" spans="1:11" ht="52.5" customHeight="1" x14ac:dyDescent="0.2">
      <c r="A296" s="53" t="s">
        <v>340</v>
      </c>
      <c r="B296" s="47" t="s">
        <v>136</v>
      </c>
      <c r="C296" s="47" t="s">
        <v>17</v>
      </c>
      <c r="D296" s="47" t="s">
        <v>65</v>
      </c>
      <c r="E296" s="47" t="s">
        <v>138</v>
      </c>
      <c r="F296" s="47" t="s">
        <v>341</v>
      </c>
      <c r="G296" s="54" t="s">
        <v>0</v>
      </c>
      <c r="H296" s="68">
        <f t="shared" ref="H296:I297" si="93">H297</f>
        <v>667200</v>
      </c>
      <c r="I296" s="68">
        <f t="shared" si="93"/>
        <v>667200</v>
      </c>
      <c r="J296" s="55">
        <f>J297</f>
        <v>667200</v>
      </c>
      <c r="K296" s="55">
        <f t="shared" si="81"/>
        <v>100</v>
      </c>
    </row>
    <row r="297" spans="1:11" ht="75" customHeight="1" x14ac:dyDescent="0.2">
      <c r="A297" s="53" t="s">
        <v>40</v>
      </c>
      <c r="B297" s="47" t="s">
        <v>136</v>
      </c>
      <c r="C297" s="47" t="s">
        <v>17</v>
      </c>
      <c r="D297" s="47" t="s">
        <v>65</v>
      </c>
      <c r="E297" s="47" t="s">
        <v>138</v>
      </c>
      <c r="F297" s="47" t="s">
        <v>341</v>
      </c>
      <c r="G297" s="47" t="s">
        <v>41</v>
      </c>
      <c r="H297" s="68">
        <f t="shared" si="93"/>
        <v>667200</v>
      </c>
      <c r="I297" s="68">
        <f t="shared" si="93"/>
        <v>667200</v>
      </c>
      <c r="J297" s="55">
        <f>J298</f>
        <v>667200</v>
      </c>
      <c r="K297" s="55">
        <f t="shared" si="81"/>
        <v>100</v>
      </c>
    </row>
    <row r="298" spans="1:11" ht="33" customHeight="1" x14ac:dyDescent="0.2">
      <c r="A298" s="53" t="s">
        <v>42</v>
      </c>
      <c r="B298" s="47" t="s">
        <v>136</v>
      </c>
      <c r="C298" s="47" t="s">
        <v>17</v>
      </c>
      <c r="D298" s="47" t="s">
        <v>65</v>
      </c>
      <c r="E298" s="47" t="s">
        <v>138</v>
      </c>
      <c r="F298" s="47" t="s">
        <v>341</v>
      </c>
      <c r="G298" s="47" t="s">
        <v>43</v>
      </c>
      <c r="H298" s="55">
        <v>667200</v>
      </c>
      <c r="I298" s="55">
        <v>667200</v>
      </c>
      <c r="J298" s="55">
        <v>667200</v>
      </c>
      <c r="K298" s="55">
        <f t="shared" si="81"/>
        <v>100</v>
      </c>
    </row>
    <row r="299" spans="1:11" ht="48" customHeight="1" x14ac:dyDescent="0.2">
      <c r="A299" s="53" t="s">
        <v>140</v>
      </c>
      <c r="B299" s="47" t="s">
        <v>136</v>
      </c>
      <c r="C299" s="47" t="s">
        <v>17</v>
      </c>
      <c r="D299" s="47" t="s">
        <v>65</v>
      </c>
      <c r="E299" s="47" t="s">
        <v>138</v>
      </c>
      <c r="F299" s="47" t="s">
        <v>141</v>
      </c>
      <c r="G299" s="54" t="s">
        <v>0</v>
      </c>
      <c r="H299" s="55">
        <f t="shared" ref="H299:I299" si="94">H300</f>
        <v>26177514.949999999</v>
      </c>
      <c r="I299" s="55">
        <f t="shared" si="94"/>
        <v>26177514.949999999</v>
      </c>
      <c r="J299" s="55">
        <f>J300</f>
        <v>23952365.739999998</v>
      </c>
      <c r="K299" s="55">
        <f t="shared" si="81"/>
        <v>91.499769117694655</v>
      </c>
    </row>
    <row r="300" spans="1:11" ht="66.75" customHeight="1" x14ac:dyDescent="0.2">
      <c r="A300" s="53" t="s">
        <v>40</v>
      </c>
      <c r="B300" s="47" t="s">
        <v>136</v>
      </c>
      <c r="C300" s="47" t="s">
        <v>17</v>
      </c>
      <c r="D300" s="47" t="s">
        <v>65</v>
      </c>
      <c r="E300" s="47" t="s">
        <v>138</v>
      </c>
      <c r="F300" s="47" t="s">
        <v>141</v>
      </c>
      <c r="G300" s="47" t="s">
        <v>41</v>
      </c>
      <c r="H300" s="55">
        <f t="shared" ref="H300:I300" si="95">H301+H302</f>
        <v>26177514.949999999</v>
      </c>
      <c r="I300" s="55">
        <f t="shared" si="95"/>
        <v>26177514.949999999</v>
      </c>
      <c r="J300" s="55">
        <f>J301+J302</f>
        <v>23952365.739999998</v>
      </c>
      <c r="K300" s="55">
        <f t="shared" si="81"/>
        <v>91.499769117694655</v>
      </c>
    </row>
    <row r="301" spans="1:11" ht="31.5" customHeight="1" x14ac:dyDescent="0.2">
      <c r="A301" s="53" t="s">
        <v>42</v>
      </c>
      <c r="B301" s="47" t="s">
        <v>136</v>
      </c>
      <c r="C301" s="47" t="s">
        <v>17</v>
      </c>
      <c r="D301" s="47" t="s">
        <v>65</v>
      </c>
      <c r="E301" s="47" t="s">
        <v>138</v>
      </c>
      <c r="F301" s="47" t="s">
        <v>141</v>
      </c>
      <c r="G301" s="47" t="s">
        <v>43</v>
      </c>
      <c r="H301" s="55">
        <v>22988050.48</v>
      </c>
      <c r="I301" s="55">
        <v>22988050.48</v>
      </c>
      <c r="J301" s="55">
        <v>20948964.399999999</v>
      </c>
      <c r="K301" s="55">
        <f t="shared" si="81"/>
        <v>91.129799885492503</v>
      </c>
    </row>
    <row r="302" spans="1:11" ht="30" customHeight="1" x14ac:dyDescent="0.2">
      <c r="A302" s="53" t="s">
        <v>57</v>
      </c>
      <c r="B302" s="47" t="s">
        <v>136</v>
      </c>
      <c r="C302" s="47" t="s">
        <v>17</v>
      </c>
      <c r="D302" s="47" t="s">
        <v>65</v>
      </c>
      <c r="E302" s="47" t="s">
        <v>138</v>
      </c>
      <c r="F302" s="47" t="s">
        <v>141</v>
      </c>
      <c r="G302" s="47" t="s">
        <v>58</v>
      </c>
      <c r="H302" s="55">
        <v>3189464.47</v>
      </c>
      <c r="I302" s="55">
        <v>3189464.47</v>
      </c>
      <c r="J302" s="55">
        <v>3003401.34</v>
      </c>
      <c r="K302" s="45">
        <f t="shared" si="81"/>
        <v>94.166320655078479</v>
      </c>
    </row>
    <row r="303" spans="1:11" ht="114" customHeight="1" x14ac:dyDescent="0.2">
      <c r="A303" s="43" t="s">
        <v>342</v>
      </c>
      <c r="B303" s="42" t="s">
        <v>136</v>
      </c>
      <c r="C303" s="42" t="s">
        <v>17</v>
      </c>
      <c r="D303" s="42" t="s">
        <v>65</v>
      </c>
      <c r="E303" s="42" t="s">
        <v>138</v>
      </c>
      <c r="F303" s="42" t="s">
        <v>343</v>
      </c>
      <c r="G303" s="44" t="s">
        <v>0</v>
      </c>
      <c r="H303" s="45">
        <f t="shared" ref="H303:I303" si="96">H304</f>
        <v>226709.28</v>
      </c>
      <c r="I303" s="45">
        <f t="shared" si="96"/>
        <v>226709.28</v>
      </c>
      <c r="J303" s="45">
        <f>J304</f>
        <v>226709.28</v>
      </c>
      <c r="K303" s="45">
        <f t="shared" si="81"/>
        <v>100</v>
      </c>
    </row>
    <row r="304" spans="1:11" ht="66.75" customHeight="1" x14ac:dyDescent="0.2">
      <c r="A304" s="43" t="s">
        <v>40</v>
      </c>
      <c r="B304" s="42" t="s">
        <v>136</v>
      </c>
      <c r="C304" s="42" t="s">
        <v>17</v>
      </c>
      <c r="D304" s="42" t="s">
        <v>65</v>
      </c>
      <c r="E304" s="42" t="s">
        <v>138</v>
      </c>
      <c r="F304" s="42" t="s">
        <v>343</v>
      </c>
      <c r="G304" s="42" t="s">
        <v>41</v>
      </c>
      <c r="H304" s="45">
        <f t="shared" ref="H304:I304" si="97">H305+H306</f>
        <v>226709.28</v>
      </c>
      <c r="I304" s="45">
        <f t="shared" si="97"/>
        <v>226709.28</v>
      </c>
      <c r="J304" s="45">
        <f>J305+J306</f>
        <v>226709.28</v>
      </c>
      <c r="K304" s="45">
        <f t="shared" si="81"/>
        <v>100</v>
      </c>
    </row>
    <row r="305" spans="1:11" ht="27.75" customHeight="1" x14ac:dyDescent="0.2">
      <c r="A305" s="43" t="s">
        <v>42</v>
      </c>
      <c r="B305" s="42" t="s">
        <v>136</v>
      </c>
      <c r="C305" s="42" t="s">
        <v>17</v>
      </c>
      <c r="D305" s="42" t="s">
        <v>65</v>
      </c>
      <c r="E305" s="42" t="s">
        <v>138</v>
      </c>
      <c r="F305" s="42" t="s">
        <v>343</v>
      </c>
      <c r="G305" s="42" t="s">
        <v>43</v>
      </c>
      <c r="H305" s="45">
        <v>196580.16</v>
      </c>
      <c r="I305" s="45">
        <v>196580.16</v>
      </c>
      <c r="J305" s="45">
        <v>196580.16</v>
      </c>
      <c r="K305" s="45">
        <f t="shared" si="81"/>
        <v>100</v>
      </c>
    </row>
    <row r="306" spans="1:11" ht="35.25" customHeight="1" x14ac:dyDescent="0.2">
      <c r="A306" s="43" t="s">
        <v>57</v>
      </c>
      <c r="B306" s="42" t="s">
        <v>136</v>
      </c>
      <c r="C306" s="42" t="s">
        <v>17</v>
      </c>
      <c r="D306" s="42" t="s">
        <v>65</v>
      </c>
      <c r="E306" s="42" t="s">
        <v>138</v>
      </c>
      <c r="F306" s="42" t="s">
        <v>343</v>
      </c>
      <c r="G306" s="42" t="s">
        <v>58</v>
      </c>
      <c r="H306" s="45">
        <v>30129.119999999999</v>
      </c>
      <c r="I306" s="45">
        <v>30129.119999999999</v>
      </c>
      <c r="J306" s="45">
        <v>30129.119999999999</v>
      </c>
      <c r="K306" s="45">
        <f t="shared" si="81"/>
        <v>100</v>
      </c>
    </row>
    <row r="307" spans="1:11" ht="30.75" customHeight="1" x14ac:dyDescent="0.2">
      <c r="A307" s="48" t="s">
        <v>144</v>
      </c>
      <c r="B307" s="49" t="s">
        <v>136</v>
      </c>
      <c r="C307" s="49" t="s">
        <v>17</v>
      </c>
      <c r="D307" s="49" t="s">
        <v>196</v>
      </c>
      <c r="E307" s="50" t="s">
        <v>0</v>
      </c>
      <c r="F307" s="50" t="s">
        <v>0</v>
      </c>
      <c r="G307" s="50" t="s">
        <v>0</v>
      </c>
      <c r="H307" s="51">
        <f t="shared" ref="H307:I307" si="98">H308</f>
        <v>430912008.38999987</v>
      </c>
      <c r="I307" s="51">
        <f t="shared" si="98"/>
        <v>427196078.5999999</v>
      </c>
      <c r="J307" s="51">
        <f>J308</f>
        <v>400414137.28999996</v>
      </c>
      <c r="K307" s="51">
        <f t="shared" si="81"/>
        <v>93.730761434475411</v>
      </c>
    </row>
    <row r="308" spans="1:11" ht="51.75" customHeight="1" x14ac:dyDescent="0.2">
      <c r="A308" s="48" t="s">
        <v>137</v>
      </c>
      <c r="B308" s="49" t="s">
        <v>136</v>
      </c>
      <c r="C308" s="49" t="s">
        <v>17</v>
      </c>
      <c r="D308" s="49" t="s">
        <v>196</v>
      </c>
      <c r="E308" s="49" t="s">
        <v>138</v>
      </c>
      <c r="F308" s="52" t="s">
        <v>0</v>
      </c>
      <c r="G308" s="52" t="s">
        <v>0</v>
      </c>
      <c r="H308" s="65">
        <f t="shared" ref="H308" si="99">H309+H313+H316+H320+H324+H328+H335+H342+H346+H350+H332+H357+H338+H353</f>
        <v>430912008.38999987</v>
      </c>
      <c r="I308" s="65">
        <f t="shared" ref="I308" si="100">I309+I313+I316+I320+I324+I328+I335+I342+I346+I350+I332+I357+I338+I353</f>
        <v>427196078.5999999</v>
      </c>
      <c r="J308" s="65">
        <f t="shared" ref="J308" si="101">J309+J313+J316+J320+J324+J328+J335+J342+J346+J350+J332+J357+J338+J353</f>
        <v>400414137.28999996</v>
      </c>
      <c r="K308" s="51">
        <f t="shared" si="81"/>
        <v>93.730761434475411</v>
      </c>
    </row>
    <row r="309" spans="1:11" ht="40.5" customHeight="1" x14ac:dyDescent="0.2">
      <c r="A309" s="53" t="s">
        <v>139</v>
      </c>
      <c r="B309" s="47" t="s">
        <v>136</v>
      </c>
      <c r="C309" s="47" t="s">
        <v>17</v>
      </c>
      <c r="D309" s="47" t="s">
        <v>196</v>
      </c>
      <c r="E309" s="47" t="s">
        <v>138</v>
      </c>
      <c r="F309" s="47" t="s">
        <v>142</v>
      </c>
      <c r="G309" s="54" t="s">
        <v>0</v>
      </c>
      <c r="H309" s="55">
        <f t="shared" ref="H309:I309" si="102">H310</f>
        <v>237301015.17999998</v>
      </c>
      <c r="I309" s="55">
        <f t="shared" si="102"/>
        <v>237301015.17999998</v>
      </c>
      <c r="J309" s="55">
        <f>J310</f>
        <v>237301015.17999998</v>
      </c>
      <c r="K309" s="45">
        <f t="shared" si="81"/>
        <v>100</v>
      </c>
    </row>
    <row r="310" spans="1:11" ht="61.5" customHeight="1" x14ac:dyDescent="0.2">
      <c r="A310" s="53" t="s">
        <v>40</v>
      </c>
      <c r="B310" s="47" t="s">
        <v>136</v>
      </c>
      <c r="C310" s="47" t="s">
        <v>17</v>
      </c>
      <c r="D310" s="47" t="s">
        <v>196</v>
      </c>
      <c r="E310" s="47" t="s">
        <v>138</v>
      </c>
      <c r="F310" s="47" t="s">
        <v>142</v>
      </c>
      <c r="G310" s="47" t="s">
        <v>41</v>
      </c>
      <c r="H310" s="55">
        <f t="shared" ref="H310:I310" si="103">H311+H312</f>
        <v>237301015.17999998</v>
      </c>
      <c r="I310" s="55">
        <f t="shared" si="103"/>
        <v>237301015.17999998</v>
      </c>
      <c r="J310" s="55">
        <f>J311+J312</f>
        <v>237301015.17999998</v>
      </c>
      <c r="K310" s="45">
        <f t="shared" si="81"/>
        <v>100</v>
      </c>
    </row>
    <row r="311" spans="1:11" ht="29.25" customHeight="1" x14ac:dyDescent="0.2">
      <c r="A311" s="53" t="s">
        <v>42</v>
      </c>
      <c r="B311" s="47" t="s">
        <v>136</v>
      </c>
      <c r="C311" s="47" t="s">
        <v>17</v>
      </c>
      <c r="D311" s="47" t="s">
        <v>196</v>
      </c>
      <c r="E311" s="47" t="s">
        <v>138</v>
      </c>
      <c r="F311" s="47" t="s">
        <v>142</v>
      </c>
      <c r="G311" s="47" t="s">
        <v>43</v>
      </c>
      <c r="H311" s="55">
        <v>213695107.44999999</v>
      </c>
      <c r="I311" s="55">
        <v>213695107.44999999</v>
      </c>
      <c r="J311" s="55">
        <v>213695107.44999999</v>
      </c>
      <c r="K311" s="45">
        <f t="shared" si="81"/>
        <v>100</v>
      </c>
    </row>
    <row r="312" spans="1:11" ht="28.5" customHeight="1" x14ac:dyDescent="0.2">
      <c r="A312" s="53" t="s">
        <v>57</v>
      </c>
      <c r="B312" s="47" t="s">
        <v>136</v>
      </c>
      <c r="C312" s="47" t="s">
        <v>17</v>
      </c>
      <c r="D312" s="47" t="s">
        <v>196</v>
      </c>
      <c r="E312" s="47" t="s">
        <v>138</v>
      </c>
      <c r="F312" s="47" t="s">
        <v>142</v>
      </c>
      <c r="G312" s="47" t="s">
        <v>58</v>
      </c>
      <c r="H312" s="55">
        <v>23605907.73</v>
      </c>
      <c r="I312" s="55">
        <v>23605907.73</v>
      </c>
      <c r="J312" s="55">
        <v>23605907.73</v>
      </c>
      <c r="K312" s="45">
        <f t="shared" si="81"/>
        <v>100</v>
      </c>
    </row>
    <row r="313" spans="1:11" ht="52.5" customHeight="1" x14ac:dyDescent="0.2">
      <c r="A313" s="53" t="s">
        <v>340</v>
      </c>
      <c r="B313" s="47" t="s">
        <v>136</v>
      </c>
      <c r="C313" s="47" t="s">
        <v>17</v>
      </c>
      <c r="D313" s="47" t="s">
        <v>196</v>
      </c>
      <c r="E313" s="47" t="s">
        <v>138</v>
      </c>
      <c r="F313" s="47" t="s">
        <v>341</v>
      </c>
      <c r="G313" s="54" t="s">
        <v>0</v>
      </c>
      <c r="H313" s="68">
        <f t="shared" ref="H313:I314" si="104">H314</f>
        <v>4166700</v>
      </c>
      <c r="I313" s="68">
        <f t="shared" si="104"/>
        <v>4166700</v>
      </c>
      <c r="J313" s="55">
        <f>J314</f>
        <v>4166700</v>
      </c>
      <c r="K313" s="45">
        <f t="shared" si="81"/>
        <v>100</v>
      </c>
    </row>
    <row r="314" spans="1:11" ht="31.5" customHeight="1" x14ac:dyDescent="0.2">
      <c r="A314" s="53" t="s">
        <v>40</v>
      </c>
      <c r="B314" s="47" t="s">
        <v>136</v>
      </c>
      <c r="C314" s="47" t="s">
        <v>17</v>
      </c>
      <c r="D314" s="47" t="s">
        <v>196</v>
      </c>
      <c r="E314" s="47" t="s">
        <v>138</v>
      </c>
      <c r="F314" s="47" t="s">
        <v>341</v>
      </c>
      <c r="G314" s="47" t="s">
        <v>41</v>
      </c>
      <c r="H314" s="68">
        <f t="shared" si="104"/>
        <v>4166700</v>
      </c>
      <c r="I314" s="68">
        <f t="shared" si="104"/>
        <v>4166700</v>
      </c>
      <c r="J314" s="55">
        <f>J315</f>
        <v>4166700</v>
      </c>
      <c r="K314" s="45">
        <f t="shared" si="81"/>
        <v>100</v>
      </c>
    </row>
    <row r="315" spans="1:11" ht="30.75" customHeight="1" x14ac:dyDescent="0.2">
      <c r="A315" s="53" t="s">
        <v>42</v>
      </c>
      <c r="B315" s="47" t="s">
        <v>136</v>
      </c>
      <c r="C315" s="47" t="s">
        <v>17</v>
      </c>
      <c r="D315" s="47" t="s">
        <v>196</v>
      </c>
      <c r="E315" s="47" t="s">
        <v>138</v>
      </c>
      <c r="F315" s="47" t="s">
        <v>341</v>
      </c>
      <c r="G315" s="47" t="s">
        <v>43</v>
      </c>
      <c r="H315" s="55">
        <v>4166700</v>
      </c>
      <c r="I315" s="55">
        <v>4166700</v>
      </c>
      <c r="J315" s="55">
        <v>4166700</v>
      </c>
      <c r="K315" s="45">
        <f t="shared" si="81"/>
        <v>100</v>
      </c>
    </row>
    <row r="316" spans="1:11" s="7" customFormat="1" ht="92.25" customHeight="1" x14ac:dyDescent="0.2">
      <c r="A316" s="53" t="s">
        <v>143</v>
      </c>
      <c r="B316" s="47" t="s">
        <v>136</v>
      </c>
      <c r="C316" s="47" t="s">
        <v>17</v>
      </c>
      <c r="D316" s="47" t="s">
        <v>196</v>
      </c>
      <c r="E316" s="47" t="s">
        <v>138</v>
      </c>
      <c r="F316" s="47" t="s">
        <v>344</v>
      </c>
      <c r="G316" s="54" t="s">
        <v>0</v>
      </c>
      <c r="H316" s="55">
        <f t="shared" ref="H316:I316" si="105">H317</f>
        <v>31365180</v>
      </c>
      <c r="I316" s="55">
        <f t="shared" si="105"/>
        <v>28843080</v>
      </c>
      <c r="J316" s="55">
        <f>J317</f>
        <v>28829984.59</v>
      </c>
      <c r="K316" s="45">
        <f t="shared" si="81"/>
        <v>99.954597740601898</v>
      </c>
    </row>
    <row r="317" spans="1:11" s="7" customFormat="1" ht="27" customHeight="1" x14ac:dyDescent="0.2">
      <c r="A317" s="53" t="s">
        <v>40</v>
      </c>
      <c r="B317" s="47" t="s">
        <v>136</v>
      </c>
      <c r="C317" s="47" t="s">
        <v>17</v>
      </c>
      <c r="D317" s="47" t="s">
        <v>196</v>
      </c>
      <c r="E317" s="47" t="s">
        <v>138</v>
      </c>
      <c r="F317" s="47" t="s">
        <v>344</v>
      </c>
      <c r="G317" s="47" t="s">
        <v>41</v>
      </c>
      <c r="H317" s="55">
        <f t="shared" ref="H317:I317" si="106">H318+H319</f>
        <v>31365180</v>
      </c>
      <c r="I317" s="55">
        <f t="shared" si="106"/>
        <v>28843080</v>
      </c>
      <c r="J317" s="55">
        <f>J318+J319</f>
        <v>28829984.59</v>
      </c>
      <c r="K317" s="55">
        <f t="shared" ref="K317:K408" si="107">J317/I317*100</f>
        <v>99.954597740601898</v>
      </c>
    </row>
    <row r="318" spans="1:11" s="7" customFormat="1" ht="27" customHeight="1" x14ac:dyDescent="0.2">
      <c r="A318" s="53" t="s">
        <v>42</v>
      </c>
      <c r="B318" s="47" t="s">
        <v>136</v>
      </c>
      <c r="C318" s="47" t="s">
        <v>17</v>
      </c>
      <c r="D318" s="47" t="s">
        <v>196</v>
      </c>
      <c r="E318" s="47" t="s">
        <v>138</v>
      </c>
      <c r="F318" s="47" t="s">
        <v>344</v>
      </c>
      <c r="G318" s="47" t="s">
        <v>43</v>
      </c>
      <c r="H318" s="55">
        <v>28574945</v>
      </c>
      <c r="I318" s="55">
        <v>26053412.109999999</v>
      </c>
      <c r="J318" s="55">
        <v>26040316.699999999</v>
      </c>
      <c r="K318" s="45">
        <f t="shared" si="107"/>
        <v>99.949736295788398</v>
      </c>
    </row>
    <row r="319" spans="1:11" s="7" customFormat="1" ht="24.75" customHeight="1" x14ac:dyDescent="0.2">
      <c r="A319" s="53" t="s">
        <v>57</v>
      </c>
      <c r="B319" s="47" t="s">
        <v>136</v>
      </c>
      <c r="C319" s="47" t="s">
        <v>17</v>
      </c>
      <c r="D319" s="47" t="s">
        <v>196</v>
      </c>
      <c r="E319" s="47" t="s">
        <v>138</v>
      </c>
      <c r="F319" s="47" t="s">
        <v>344</v>
      </c>
      <c r="G319" s="47" t="s">
        <v>58</v>
      </c>
      <c r="H319" s="55">
        <v>2790235</v>
      </c>
      <c r="I319" s="55">
        <v>2789667.89</v>
      </c>
      <c r="J319" s="55">
        <v>2789667.89</v>
      </c>
      <c r="K319" s="45">
        <f t="shared" si="107"/>
        <v>100</v>
      </c>
    </row>
    <row r="320" spans="1:11" s="7" customFormat="1" ht="27" customHeight="1" x14ac:dyDescent="0.2">
      <c r="A320" s="53" t="s">
        <v>144</v>
      </c>
      <c r="B320" s="47" t="s">
        <v>136</v>
      </c>
      <c r="C320" s="47" t="s">
        <v>17</v>
      </c>
      <c r="D320" s="47" t="s">
        <v>196</v>
      </c>
      <c r="E320" s="47" t="s">
        <v>138</v>
      </c>
      <c r="F320" s="47" t="s">
        <v>145</v>
      </c>
      <c r="G320" s="54" t="s">
        <v>0</v>
      </c>
      <c r="H320" s="55">
        <f t="shared" ref="H320:I320" si="108">H321</f>
        <v>48047937.159999996</v>
      </c>
      <c r="I320" s="55">
        <f t="shared" si="108"/>
        <v>48047937.159999996</v>
      </c>
      <c r="J320" s="55">
        <f>J321</f>
        <v>43732111.140000001</v>
      </c>
      <c r="K320" s="45">
        <f t="shared" si="107"/>
        <v>91.01766636592896</v>
      </c>
    </row>
    <row r="321" spans="1:11" s="7" customFormat="1" ht="64.5" customHeight="1" x14ac:dyDescent="0.2">
      <c r="A321" s="53" t="s">
        <v>40</v>
      </c>
      <c r="B321" s="47" t="s">
        <v>136</v>
      </c>
      <c r="C321" s="47" t="s">
        <v>17</v>
      </c>
      <c r="D321" s="47" t="s">
        <v>196</v>
      </c>
      <c r="E321" s="47" t="s">
        <v>138</v>
      </c>
      <c r="F321" s="47" t="s">
        <v>145</v>
      </c>
      <c r="G321" s="47" t="s">
        <v>41</v>
      </c>
      <c r="H321" s="55">
        <f t="shared" ref="H321:I321" si="109">H322+H323</f>
        <v>48047937.159999996</v>
      </c>
      <c r="I321" s="55">
        <f t="shared" si="109"/>
        <v>48047937.159999996</v>
      </c>
      <c r="J321" s="55">
        <f>J322+J323</f>
        <v>43732111.140000001</v>
      </c>
      <c r="K321" s="45">
        <f t="shared" si="107"/>
        <v>91.01766636592896</v>
      </c>
    </row>
    <row r="322" spans="1:11" s="7" customFormat="1" ht="27" customHeight="1" x14ac:dyDescent="0.2">
      <c r="A322" s="53" t="s">
        <v>42</v>
      </c>
      <c r="B322" s="47" t="s">
        <v>136</v>
      </c>
      <c r="C322" s="47" t="s">
        <v>17</v>
      </c>
      <c r="D322" s="47" t="s">
        <v>196</v>
      </c>
      <c r="E322" s="47" t="s">
        <v>138</v>
      </c>
      <c r="F322" s="47" t="s">
        <v>145</v>
      </c>
      <c r="G322" s="47" t="s">
        <v>43</v>
      </c>
      <c r="H322" s="55">
        <v>44964646.159999996</v>
      </c>
      <c r="I322" s="55">
        <v>44964646.159999996</v>
      </c>
      <c r="J322" s="55">
        <v>41099634.079999998</v>
      </c>
      <c r="K322" s="45">
        <f t="shared" si="107"/>
        <v>91.404331157756857</v>
      </c>
    </row>
    <row r="323" spans="1:11" s="7" customFormat="1" ht="33" customHeight="1" x14ac:dyDescent="0.2">
      <c r="A323" s="53" t="s">
        <v>57</v>
      </c>
      <c r="B323" s="47" t="s">
        <v>136</v>
      </c>
      <c r="C323" s="47" t="s">
        <v>17</v>
      </c>
      <c r="D323" s="47" t="s">
        <v>196</v>
      </c>
      <c r="E323" s="47" t="s">
        <v>138</v>
      </c>
      <c r="F323" s="47" t="s">
        <v>145</v>
      </c>
      <c r="G323" s="47" t="s">
        <v>58</v>
      </c>
      <c r="H323" s="55">
        <v>3083291</v>
      </c>
      <c r="I323" s="55">
        <v>3083291</v>
      </c>
      <c r="J323" s="55">
        <v>2632477.06</v>
      </c>
      <c r="K323" s="45">
        <f t="shared" si="107"/>
        <v>85.378806606317738</v>
      </c>
    </row>
    <row r="324" spans="1:11" s="7" customFormat="1" ht="105.75" customHeight="1" x14ac:dyDescent="0.2">
      <c r="A324" s="43" t="s">
        <v>342</v>
      </c>
      <c r="B324" s="42" t="s">
        <v>136</v>
      </c>
      <c r="C324" s="42" t="s">
        <v>17</v>
      </c>
      <c r="D324" s="42" t="s">
        <v>196</v>
      </c>
      <c r="E324" s="42" t="s">
        <v>138</v>
      </c>
      <c r="F324" s="42" t="s">
        <v>343</v>
      </c>
      <c r="G324" s="44" t="s">
        <v>0</v>
      </c>
      <c r="H324" s="45">
        <f t="shared" ref="H324:I324" si="110">H325</f>
        <v>3862037.88</v>
      </c>
      <c r="I324" s="45">
        <f t="shared" si="110"/>
        <v>3862037.88</v>
      </c>
      <c r="J324" s="45">
        <f>J325</f>
        <v>3862037.88</v>
      </c>
      <c r="K324" s="45">
        <f t="shared" si="107"/>
        <v>100</v>
      </c>
    </row>
    <row r="325" spans="1:11" s="7" customFormat="1" ht="61.5" customHeight="1" x14ac:dyDescent="0.2">
      <c r="A325" s="43" t="s">
        <v>40</v>
      </c>
      <c r="B325" s="42" t="s">
        <v>136</v>
      </c>
      <c r="C325" s="42" t="s">
        <v>17</v>
      </c>
      <c r="D325" s="42" t="s">
        <v>196</v>
      </c>
      <c r="E325" s="42" t="s">
        <v>138</v>
      </c>
      <c r="F325" s="42" t="s">
        <v>343</v>
      </c>
      <c r="G325" s="42" t="s">
        <v>41</v>
      </c>
      <c r="H325" s="45">
        <f t="shared" ref="H325:I325" si="111">H326+H327</f>
        <v>3862037.88</v>
      </c>
      <c r="I325" s="45">
        <f t="shared" si="111"/>
        <v>3862037.88</v>
      </c>
      <c r="J325" s="45">
        <f>J326+J327</f>
        <v>3862037.88</v>
      </c>
      <c r="K325" s="45">
        <f t="shared" si="107"/>
        <v>100</v>
      </c>
    </row>
    <row r="326" spans="1:11" ht="30" customHeight="1" x14ac:dyDescent="0.2">
      <c r="A326" s="43" t="s">
        <v>42</v>
      </c>
      <c r="B326" s="42" t="s">
        <v>136</v>
      </c>
      <c r="C326" s="42" t="s">
        <v>17</v>
      </c>
      <c r="D326" s="42" t="s">
        <v>196</v>
      </c>
      <c r="E326" s="42" t="s">
        <v>138</v>
      </c>
      <c r="F326" s="42" t="s">
        <v>343</v>
      </c>
      <c r="G326" s="42" t="s">
        <v>43</v>
      </c>
      <c r="H326" s="45">
        <v>3158033.76</v>
      </c>
      <c r="I326" s="45">
        <v>3158033.76</v>
      </c>
      <c r="J326" s="45">
        <v>3158033.76</v>
      </c>
      <c r="K326" s="45">
        <f t="shared" si="107"/>
        <v>100</v>
      </c>
    </row>
    <row r="327" spans="1:11" ht="24.75" customHeight="1" x14ac:dyDescent="0.2">
      <c r="A327" s="43" t="s">
        <v>57</v>
      </c>
      <c r="B327" s="42" t="s">
        <v>136</v>
      </c>
      <c r="C327" s="42" t="s">
        <v>17</v>
      </c>
      <c r="D327" s="42" t="s">
        <v>196</v>
      </c>
      <c r="E327" s="42" t="s">
        <v>138</v>
      </c>
      <c r="F327" s="42" t="s">
        <v>343</v>
      </c>
      <c r="G327" s="42" t="s">
        <v>58</v>
      </c>
      <c r="H327" s="45">
        <v>704004.12</v>
      </c>
      <c r="I327" s="45">
        <v>704004.12</v>
      </c>
      <c r="J327" s="45">
        <v>704004.12</v>
      </c>
      <c r="K327" s="45">
        <f t="shared" si="107"/>
        <v>100</v>
      </c>
    </row>
    <row r="328" spans="1:11" ht="37.5" customHeight="1" x14ac:dyDescent="0.2">
      <c r="A328" s="53" t="s">
        <v>146</v>
      </c>
      <c r="B328" s="47" t="s">
        <v>136</v>
      </c>
      <c r="C328" s="47" t="s">
        <v>17</v>
      </c>
      <c r="D328" s="47" t="s">
        <v>196</v>
      </c>
      <c r="E328" s="47" t="s">
        <v>138</v>
      </c>
      <c r="F328" s="47" t="s">
        <v>147</v>
      </c>
      <c r="G328" s="54" t="s">
        <v>0</v>
      </c>
      <c r="H328" s="68">
        <f t="shared" ref="H328:I328" si="112">H329</f>
        <v>5103639.83</v>
      </c>
      <c r="I328" s="68">
        <f t="shared" si="112"/>
        <v>5103639.83</v>
      </c>
      <c r="J328" s="55">
        <f>J329</f>
        <v>4244577.3</v>
      </c>
      <c r="K328" s="45">
        <f t="shared" si="107"/>
        <v>83.167649782998097</v>
      </c>
    </row>
    <row r="329" spans="1:11" ht="65.25" customHeight="1" x14ac:dyDescent="0.2">
      <c r="A329" s="53" t="s">
        <v>40</v>
      </c>
      <c r="B329" s="47" t="s">
        <v>136</v>
      </c>
      <c r="C329" s="47" t="s">
        <v>17</v>
      </c>
      <c r="D329" s="47" t="s">
        <v>196</v>
      </c>
      <c r="E329" s="47" t="s">
        <v>138</v>
      </c>
      <c r="F329" s="47" t="s">
        <v>147</v>
      </c>
      <c r="G329" s="47" t="s">
        <v>41</v>
      </c>
      <c r="H329" s="68">
        <f t="shared" ref="H329:I329" si="113">H330+H331</f>
        <v>5103639.83</v>
      </c>
      <c r="I329" s="68">
        <f t="shared" si="113"/>
        <v>5103639.83</v>
      </c>
      <c r="J329" s="55">
        <f>J330+J331</f>
        <v>4244577.3</v>
      </c>
      <c r="K329" s="45">
        <f t="shared" si="107"/>
        <v>83.167649782998097</v>
      </c>
    </row>
    <row r="330" spans="1:11" ht="27" customHeight="1" x14ac:dyDescent="0.2">
      <c r="A330" s="53" t="s">
        <v>42</v>
      </c>
      <c r="B330" s="47" t="s">
        <v>136</v>
      </c>
      <c r="C330" s="47" t="s">
        <v>17</v>
      </c>
      <c r="D330" s="47" t="s">
        <v>196</v>
      </c>
      <c r="E330" s="47" t="s">
        <v>138</v>
      </c>
      <c r="F330" s="47" t="s">
        <v>147</v>
      </c>
      <c r="G330" s="47" t="s">
        <v>43</v>
      </c>
      <c r="H330" s="55">
        <v>4502331.83</v>
      </c>
      <c r="I330" s="55">
        <v>4502331.83</v>
      </c>
      <c r="J330" s="55">
        <v>3749073.62</v>
      </c>
      <c r="K330" s="45">
        <f t="shared" si="107"/>
        <v>83.269598100680199</v>
      </c>
    </row>
    <row r="331" spans="1:11" ht="28.5" customHeight="1" x14ac:dyDescent="0.2">
      <c r="A331" s="53" t="s">
        <v>57</v>
      </c>
      <c r="B331" s="47" t="s">
        <v>136</v>
      </c>
      <c r="C331" s="47" t="s">
        <v>17</v>
      </c>
      <c r="D331" s="47" t="s">
        <v>196</v>
      </c>
      <c r="E331" s="47" t="s">
        <v>138</v>
      </c>
      <c r="F331" s="47" t="s">
        <v>147</v>
      </c>
      <c r="G331" s="47" t="s">
        <v>58</v>
      </c>
      <c r="H331" s="55">
        <v>601308</v>
      </c>
      <c r="I331" s="55">
        <v>601308</v>
      </c>
      <c r="J331" s="55">
        <v>495503.68</v>
      </c>
      <c r="K331" s="45">
        <f t="shared" si="107"/>
        <v>82.404305281153754</v>
      </c>
    </row>
    <row r="332" spans="1:11" ht="40.5" customHeight="1" x14ac:dyDescent="0.2">
      <c r="A332" s="6" t="s">
        <v>224</v>
      </c>
      <c r="B332" s="16" t="s">
        <v>136</v>
      </c>
      <c r="C332" s="16" t="s">
        <v>17</v>
      </c>
      <c r="D332" s="16" t="s">
        <v>196</v>
      </c>
      <c r="E332" s="16" t="s">
        <v>138</v>
      </c>
      <c r="F332" s="16" t="s">
        <v>163</v>
      </c>
      <c r="G332" s="17" t="s">
        <v>0</v>
      </c>
      <c r="H332" s="55">
        <f t="shared" ref="H332:I333" si="114">H333</f>
        <v>37589</v>
      </c>
      <c r="I332" s="55">
        <f t="shared" si="114"/>
        <v>37589</v>
      </c>
      <c r="J332" s="55">
        <f>J333</f>
        <v>37589</v>
      </c>
      <c r="K332" s="45">
        <f t="shared" si="107"/>
        <v>100</v>
      </c>
    </row>
    <row r="333" spans="1:11" s="26" customFormat="1" ht="64.5" customHeight="1" x14ac:dyDescent="0.2">
      <c r="A333" s="6" t="s">
        <v>40</v>
      </c>
      <c r="B333" s="16" t="s">
        <v>136</v>
      </c>
      <c r="C333" s="16" t="s">
        <v>17</v>
      </c>
      <c r="D333" s="16" t="s">
        <v>196</v>
      </c>
      <c r="E333" s="16" t="s">
        <v>138</v>
      </c>
      <c r="F333" s="16" t="s">
        <v>163</v>
      </c>
      <c r="G333" s="16" t="s">
        <v>41</v>
      </c>
      <c r="H333" s="55">
        <f t="shared" si="114"/>
        <v>37589</v>
      </c>
      <c r="I333" s="55">
        <f t="shared" si="114"/>
        <v>37589</v>
      </c>
      <c r="J333" s="55">
        <f>J334</f>
        <v>37589</v>
      </c>
      <c r="K333" s="45">
        <f t="shared" si="107"/>
        <v>100</v>
      </c>
    </row>
    <row r="334" spans="1:11" s="26" customFormat="1" ht="34.5" customHeight="1" x14ac:dyDescent="0.2">
      <c r="A334" s="6" t="s">
        <v>42</v>
      </c>
      <c r="B334" s="16" t="s">
        <v>136</v>
      </c>
      <c r="C334" s="16" t="s">
        <v>17</v>
      </c>
      <c r="D334" s="16" t="s">
        <v>196</v>
      </c>
      <c r="E334" s="16" t="s">
        <v>138</v>
      </c>
      <c r="F334" s="16" t="s">
        <v>163</v>
      </c>
      <c r="G334" s="16" t="s">
        <v>43</v>
      </c>
      <c r="H334" s="18">
        <v>37589</v>
      </c>
      <c r="I334" s="55">
        <v>37589</v>
      </c>
      <c r="J334" s="55">
        <v>37589</v>
      </c>
      <c r="K334" s="45">
        <f t="shared" si="107"/>
        <v>100</v>
      </c>
    </row>
    <row r="335" spans="1:11" s="26" customFormat="1" ht="59.25" customHeight="1" x14ac:dyDescent="0.2">
      <c r="A335" s="53" t="s">
        <v>148</v>
      </c>
      <c r="B335" s="47" t="s">
        <v>136</v>
      </c>
      <c r="C335" s="47" t="s">
        <v>17</v>
      </c>
      <c r="D335" s="47" t="s">
        <v>196</v>
      </c>
      <c r="E335" s="47" t="s">
        <v>138</v>
      </c>
      <c r="F335" s="47" t="s">
        <v>149</v>
      </c>
      <c r="G335" s="54" t="s">
        <v>0</v>
      </c>
      <c r="H335" s="55">
        <f t="shared" ref="H335:I336" si="115">H336</f>
        <v>432400</v>
      </c>
      <c r="I335" s="55">
        <f t="shared" si="115"/>
        <v>432400</v>
      </c>
      <c r="J335" s="55">
        <f>J336</f>
        <v>432400</v>
      </c>
      <c r="K335" s="45">
        <f t="shared" si="107"/>
        <v>100</v>
      </c>
    </row>
    <row r="336" spans="1:11" s="26" customFormat="1" ht="66" customHeight="1" x14ac:dyDescent="0.2">
      <c r="A336" s="53" t="s">
        <v>40</v>
      </c>
      <c r="B336" s="47" t="s">
        <v>136</v>
      </c>
      <c r="C336" s="47" t="s">
        <v>17</v>
      </c>
      <c r="D336" s="47" t="s">
        <v>196</v>
      </c>
      <c r="E336" s="47" t="s">
        <v>138</v>
      </c>
      <c r="F336" s="47" t="s">
        <v>149</v>
      </c>
      <c r="G336" s="47" t="s">
        <v>41</v>
      </c>
      <c r="H336" s="55">
        <f t="shared" si="115"/>
        <v>432400</v>
      </c>
      <c r="I336" s="55">
        <f t="shared" si="115"/>
        <v>432400</v>
      </c>
      <c r="J336" s="55">
        <f>J337</f>
        <v>432400</v>
      </c>
      <c r="K336" s="45">
        <f t="shared" si="107"/>
        <v>100</v>
      </c>
    </row>
    <row r="337" spans="1:11" ht="32.25" customHeight="1" x14ac:dyDescent="0.2">
      <c r="A337" s="53" t="s">
        <v>42</v>
      </c>
      <c r="B337" s="47" t="s">
        <v>136</v>
      </c>
      <c r="C337" s="47" t="s">
        <v>17</v>
      </c>
      <c r="D337" s="47" t="s">
        <v>196</v>
      </c>
      <c r="E337" s="47" t="s">
        <v>138</v>
      </c>
      <c r="F337" s="47" t="s">
        <v>149</v>
      </c>
      <c r="G337" s="47" t="s">
        <v>43</v>
      </c>
      <c r="H337" s="55">
        <v>432400</v>
      </c>
      <c r="I337" s="55">
        <v>432400</v>
      </c>
      <c r="J337" s="55">
        <v>432400</v>
      </c>
      <c r="K337" s="45">
        <f t="shared" si="107"/>
        <v>100</v>
      </c>
    </row>
    <row r="338" spans="1:11" ht="230.25" customHeight="1" x14ac:dyDescent="0.2">
      <c r="A338" s="53" t="s">
        <v>345</v>
      </c>
      <c r="B338" s="47" t="s">
        <v>136</v>
      </c>
      <c r="C338" s="47" t="s">
        <v>17</v>
      </c>
      <c r="D338" s="47" t="s">
        <v>196</v>
      </c>
      <c r="E338" s="47" t="s">
        <v>138</v>
      </c>
      <c r="F338" s="47" t="s">
        <v>346</v>
      </c>
      <c r="G338" s="47"/>
      <c r="H338" s="68">
        <f t="shared" ref="H338:J338" si="116">H339</f>
        <v>520800</v>
      </c>
      <c r="I338" s="55">
        <f t="shared" si="116"/>
        <v>520800</v>
      </c>
      <c r="J338" s="55">
        <f t="shared" si="116"/>
        <v>509788.25</v>
      </c>
      <c r="K338" s="45">
        <f t="shared" si="107"/>
        <v>97.88560867895545</v>
      </c>
    </row>
    <row r="339" spans="1:11" ht="63" customHeight="1" x14ac:dyDescent="0.2">
      <c r="A339" s="43" t="s">
        <v>40</v>
      </c>
      <c r="B339" s="47" t="s">
        <v>136</v>
      </c>
      <c r="C339" s="47" t="s">
        <v>17</v>
      </c>
      <c r="D339" s="47" t="s">
        <v>196</v>
      </c>
      <c r="E339" s="47" t="s">
        <v>138</v>
      </c>
      <c r="F339" s="47" t="s">
        <v>346</v>
      </c>
      <c r="G339" s="47" t="s">
        <v>41</v>
      </c>
      <c r="H339" s="68">
        <f t="shared" ref="H339" si="117">H340+H341</f>
        <v>520800</v>
      </c>
      <c r="I339" s="55">
        <f t="shared" ref="I339:J339" si="118">I340+I341</f>
        <v>520800</v>
      </c>
      <c r="J339" s="55">
        <f t="shared" si="118"/>
        <v>509788.25</v>
      </c>
      <c r="K339" s="45">
        <f t="shared" si="107"/>
        <v>97.88560867895545</v>
      </c>
    </row>
    <row r="340" spans="1:11" ht="28.5" customHeight="1" x14ac:dyDescent="0.2">
      <c r="A340" s="43" t="s">
        <v>42</v>
      </c>
      <c r="B340" s="47" t="s">
        <v>136</v>
      </c>
      <c r="C340" s="47" t="s">
        <v>17</v>
      </c>
      <c r="D340" s="47" t="s">
        <v>196</v>
      </c>
      <c r="E340" s="47" t="s">
        <v>138</v>
      </c>
      <c r="F340" s="47" t="s">
        <v>346</v>
      </c>
      <c r="G340" s="47" t="s">
        <v>43</v>
      </c>
      <c r="H340" s="68">
        <v>468720</v>
      </c>
      <c r="I340" s="55">
        <v>468720</v>
      </c>
      <c r="J340" s="55">
        <v>459406.5</v>
      </c>
      <c r="K340" s="45">
        <f t="shared" si="107"/>
        <v>98.012992831541226</v>
      </c>
    </row>
    <row r="341" spans="1:11" ht="26.25" customHeight="1" x14ac:dyDescent="0.2">
      <c r="A341" s="53" t="s">
        <v>57</v>
      </c>
      <c r="B341" s="47" t="s">
        <v>136</v>
      </c>
      <c r="C341" s="47" t="s">
        <v>17</v>
      </c>
      <c r="D341" s="47" t="s">
        <v>196</v>
      </c>
      <c r="E341" s="47" t="s">
        <v>138</v>
      </c>
      <c r="F341" s="47" t="s">
        <v>346</v>
      </c>
      <c r="G341" s="47" t="s">
        <v>58</v>
      </c>
      <c r="H341" s="68">
        <v>52080</v>
      </c>
      <c r="I341" s="55">
        <v>52080</v>
      </c>
      <c r="J341" s="55">
        <v>50381.75</v>
      </c>
      <c r="K341" s="45">
        <f t="shared" si="107"/>
        <v>96.739151305683563</v>
      </c>
    </row>
    <row r="342" spans="1:11" ht="92.25" customHeight="1" x14ac:dyDescent="0.2">
      <c r="A342" s="53" t="s">
        <v>150</v>
      </c>
      <c r="B342" s="47" t="s">
        <v>136</v>
      </c>
      <c r="C342" s="47" t="s">
        <v>17</v>
      </c>
      <c r="D342" s="47" t="s">
        <v>196</v>
      </c>
      <c r="E342" s="47" t="s">
        <v>138</v>
      </c>
      <c r="F342" s="47" t="s">
        <v>151</v>
      </c>
      <c r="G342" s="54" t="s">
        <v>0</v>
      </c>
      <c r="H342" s="68">
        <f t="shared" ref="H342:I342" si="119">H343</f>
        <v>14929686.949999999</v>
      </c>
      <c r="I342" s="68">
        <f t="shared" si="119"/>
        <v>13735857.16</v>
      </c>
      <c r="J342" s="55">
        <f>J343</f>
        <v>13642429.26</v>
      </c>
      <c r="K342" s="45">
        <f t="shared" si="107"/>
        <v>99.319824755661628</v>
      </c>
    </row>
    <row r="343" spans="1:11" ht="66.75" customHeight="1" x14ac:dyDescent="0.2">
      <c r="A343" s="53" t="s">
        <v>40</v>
      </c>
      <c r="B343" s="47" t="s">
        <v>136</v>
      </c>
      <c r="C343" s="47" t="s">
        <v>17</v>
      </c>
      <c r="D343" s="47" t="s">
        <v>196</v>
      </c>
      <c r="E343" s="47" t="s">
        <v>138</v>
      </c>
      <c r="F343" s="47" t="s">
        <v>151</v>
      </c>
      <c r="G343" s="47" t="s">
        <v>41</v>
      </c>
      <c r="H343" s="68">
        <f t="shared" ref="H343:I343" si="120">H344+H345</f>
        <v>14929686.949999999</v>
      </c>
      <c r="I343" s="68">
        <f t="shared" si="120"/>
        <v>13735857.16</v>
      </c>
      <c r="J343" s="55">
        <f>J344+J345</f>
        <v>13642429.26</v>
      </c>
      <c r="K343" s="45">
        <f t="shared" si="107"/>
        <v>99.319824755661628</v>
      </c>
    </row>
    <row r="344" spans="1:11" ht="28.5" customHeight="1" x14ac:dyDescent="0.2">
      <c r="A344" s="53" t="s">
        <v>42</v>
      </c>
      <c r="B344" s="47" t="s">
        <v>136</v>
      </c>
      <c r="C344" s="47" t="s">
        <v>17</v>
      </c>
      <c r="D344" s="47" t="s">
        <v>196</v>
      </c>
      <c r="E344" s="47" t="s">
        <v>138</v>
      </c>
      <c r="F344" s="47" t="s">
        <v>151</v>
      </c>
      <c r="G344" s="47" t="s">
        <v>43</v>
      </c>
      <c r="H344" s="55">
        <v>12225456.52</v>
      </c>
      <c r="I344" s="55">
        <v>11412825.76</v>
      </c>
      <c r="J344" s="55">
        <v>11331188.26</v>
      </c>
      <c r="K344" s="55">
        <f t="shared" si="107"/>
        <v>99.284686354486155</v>
      </c>
    </row>
    <row r="345" spans="1:11" ht="30" customHeight="1" x14ac:dyDescent="0.2">
      <c r="A345" s="53" t="s">
        <v>57</v>
      </c>
      <c r="B345" s="47" t="s">
        <v>136</v>
      </c>
      <c r="C345" s="47" t="s">
        <v>17</v>
      </c>
      <c r="D345" s="47" t="s">
        <v>196</v>
      </c>
      <c r="E345" s="47" t="s">
        <v>138</v>
      </c>
      <c r="F345" s="47" t="s">
        <v>151</v>
      </c>
      <c r="G345" s="47" t="s">
        <v>58</v>
      </c>
      <c r="H345" s="55">
        <v>2704230.43</v>
      </c>
      <c r="I345" s="55">
        <v>2323031.4</v>
      </c>
      <c r="J345" s="55">
        <v>2311241</v>
      </c>
      <c r="K345" s="55">
        <f t="shared" si="107"/>
        <v>99.492456279325367</v>
      </c>
    </row>
    <row r="346" spans="1:11" ht="84.75" customHeight="1" x14ac:dyDescent="0.2">
      <c r="A346" s="53" t="s">
        <v>152</v>
      </c>
      <c r="B346" s="47" t="s">
        <v>136</v>
      </c>
      <c r="C346" s="47">
        <v>0</v>
      </c>
      <c r="D346" s="47" t="s">
        <v>347</v>
      </c>
      <c r="E346" s="47" t="s">
        <v>138</v>
      </c>
      <c r="F346" s="47">
        <v>14900</v>
      </c>
      <c r="G346" s="54" t="s">
        <v>0</v>
      </c>
      <c r="H346" s="55">
        <v>797516.5</v>
      </c>
      <c r="I346" s="55">
        <v>797516.5</v>
      </c>
      <c r="J346" s="55">
        <f>J347</f>
        <v>669775.76</v>
      </c>
      <c r="K346" s="45">
        <f t="shared" si="107"/>
        <v>83.982683743847304</v>
      </c>
    </row>
    <row r="347" spans="1:11" ht="70.5" customHeight="1" x14ac:dyDescent="0.2">
      <c r="A347" s="53" t="s">
        <v>40</v>
      </c>
      <c r="B347" s="47" t="s">
        <v>136</v>
      </c>
      <c r="C347" s="47">
        <v>0</v>
      </c>
      <c r="D347" s="47" t="s">
        <v>347</v>
      </c>
      <c r="E347" s="47" t="s">
        <v>138</v>
      </c>
      <c r="F347" s="47">
        <v>14900</v>
      </c>
      <c r="G347" s="47" t="s">
        <v>41</v>
      </c>
      <c r="H347" s="55">
        <v>797516.5</v>
      </c>
      <c r="I347" s="55">
        <v>797516.5</v>
      </c>
      <c r="J347" s="55">
        <f>J348+J349</f>
        <v>669775.76</v>
      </c>
      <c r="K347" s="45">
        <f t="shared" si="107"/>
        <v>83.982683743847304</v>
      </c>
    </row>
    <row r="348" spans="1:11" ht="27" customHeight="1" x14ac:dyDescent="0.2">
      <c r="A348" s="53" t="s">
        <v>42</v>
      </c>
      <c r="B348" s="47" t="s">
        <v>136</v>
      </c>
      <c r="C348" s="47">
        <v>0</v>
      </c>
      <c r="D348" s="47" t="s">
        <v>347</v>
      </c>
      <c r="E348" s="47" t="s">
        <v>138</v>
      </c>
      <c r="F348" s="47">
        <v>14900</v>
      </c>
      <c r="G348" s="47" t="s">
        <v>43</v>
      </c>
      <c r="H348" s="55">
        <v>684610.95</v>
      </c>
      <c r="I348" s="55">
        <v>684610.95</v>
      </c>
      <c r="J348" s="55">
        <v>558146.47</v>
      </c>
      <c r="K348" s="45">
        <f t="shared" si="107"/>
        <v>81.527540568844245</v>
      </c>
    </row>
    <row r="349" spans="1:11" ht="34.5" customHeight="1" x14ac:dyDescent="0.2">
      <c r="A349" s="53" t="s">
        <v>57</v>
      </c>
      <c r="B349" s="47" t="s">
        <v>136</v>
      </c>
      <c r="C349" s="47">
        <v>0</v>
      </c>
      <c r="D349" s="47" t="s">
        <v>347</v>
      </c>
      <c r="E349" s="47" t="s">
        <v>138</v>
      </c>
      <c r="F349" s="47">
        <v>14900</v>
      </c>
      <c r="G349" s="47" t="s">
        <v>58</v>
      </c>
      <c r="H349" s="55">
        <v>112905.55</v>
      </c>
      <c r="I349" s="55">
        <v>112905.55</v>
      </c>
      <c r="J349" s="55">
        <v>111629.29</v>
      </c>
      <c r="K349" s="45">
        <f t="shared" si="107"/>
        <v>98.869621555361974</v>
      </c>
    </row>
    <row r="350" spans="1:11" ht="69" customHeight="1" x14ac:dyDescent="0.2">
      <c r="A350" s="53" t="s">
        <v>153</v>
      </c>
      <c r="B350" s="47" t="s">
        <v>136</v>
      </c>
      <c r="C350" s="47">
        <v>0</v>
      </c>
      <c r="D350" s="47" t="s">
        <v>348</v>
      </c>
      <c r="E350" s="47" t="s">
        <v>138</v>
      </c>
      <c r="F350" s="47" t="s">
        <v>154</v>
      </c>
      <c r="G350" s="54" t="s">
        <v>0</v>
      </c>
      <c r="H350" s="55">
        <f t="shared" ref="H350:I351" si="121">H351</f>
        <v>1052188.8899999999</v>
      </c>
      <c r="I350" s="55">
        <f t="shared" si="121"/>
        <v>1052188.8899999999</v>
      </c>
      <c r="J350" s="55">
        <f>J351</f>
        <v>1052188.8899999999</v>
      </c>
      <c r="K350" s="45">
        <f t="shared" si="107"/>
        <v>100</v>
      </c>
    </row>
    <row r="351" spans="1:11" ht="69.75" customHeight="1" x14ac:dyDescent="0.2">
      <c r="A351" s="53" t="s">
        <v>40</v>
      </c>
      <c r="B351" s="47" t="s">
        <v>136</v>
      </c>
      <c r="C351" s="47">
        <v>0</v>
      </c>
      <c r="D351" s="47" t="s">
        <v>348</v>
      </c>
      <c r="E351" s="47" t="s">
        <v>138</v>
      </c>
      <c r="F351" s="47" t="s">
        <v>154</v>
      </c>
      <c r="G351" s="47" t="s">
        <v>41</v>
      </c>
      <c r="H351" s="55">
        <f t="shared" si="121"/>
        <v>1052188.8899999999</v>
      </c>
      <c r="I351" s="55">
        <f t="shared" si="121"/>
        <v>1052188.8899999999</v>
      </c>
      <c r="J351" s="55">
        <f>J352</f>
        <v>1052188.8899999999</v>
      </c>
      <c r="K351" s="45">
        <f t="shared" si="107"/>
        <v>100</v>
      </c>
    </row>
    <row r="352" spans="1:11" ht="28.5" customHeight="1" x14ac:dyDescent="0.2">
      <c r="A352" s="53" t="s">
        <v>42</v>
      </c>
      <c r="B352" s="47" t="s">
        <v>136</v>
      </c>
      <c r="C352" s="47">
        <v>0</v>
      </c>
      <c r="D352" s="47" t="s">
        <v>348</v>
      </c>
      <c r="E352" s="47" t="s">
        <v>138</v>
      </c>
      <c r="F352" s="47" t="s">
        <v>154</v>
      </c>
      <c r="G352" s="47" t="s">
        <v>43</v>
      </c>
      <c r="H352" s="55">
        <v>1052188.8899999999</v>
      </c>
      <c r="I352" s="55">
        <v>1052188.8899999999</v>
      </c>
      <c r="J352" s="55">
        <v>1052188.8899999999</v>
      </c>
      <c r="K352" s="55">
        <f t="shared" si="107"/>
        <v>100</v>
      </c>
    </row>
    <row r="353" spans="1:11" s="61" customFormat="1" ht="66" customHeight="1" x14ac:dyDescent="0.2">
      <c r="A353" s="72" t="s">
        <v>369</v>
      </c>
      <c r="B353" s="16" t="s">
        <v>136</v>
      </c>
      <c r="C353" s="16" t="s">
        <v>17</v>
      </c>
      <c r="D353" s="16" t="s">
        <v>196</v>
      </c>
      <c r="E353" s="16" t="s">
        <v>138</v>
      </c>
      <c r="F353" s="16" t="s">
        <v>370</v>
      </c>
      <c r="G353" s="62"/>
      <c r="H353" s="68">
        <f t="shared" ref="H353:I353" si="122">H354</f>
        <v>3612137</v>
      </c>
      <c r="I353" s="68">
        <f t="shared" si="122"/>
        <v>3612137</v>
      </c>
      <c r="J353" s="68">
        <f>J354</f>
        <v>2257584.98</v>
      </c>
      <c r="K353" s="68">
        <f t="shared" si="107"/>
        <v>62.499982143534424</v>
      </c>
    </row>
    <row r="354" spans="1:11" s="61" customFormat="1" ht="69" customHeight="1" x14ac:dyDescent="0.2">
      <c r="A354" s="72" t="s">
        <v>40</v>
      </c>
      <c r="B354" s="16" t="s">
        <v>136</v>
      </c>
      <c r="C354" s="16" t="s">
        <v>17</v>
      </c>
      <c r="D354" s="16" t="s">
        <v>196</v>
      </c>
      <c r="E354" s="16" t="s">
        <v>138</v>
      </c>
      <c r="F354" s="16" t="s">
        <v>370</v>
      </c>
      <c r="G354" s="62" t="s">
        <v>41</v>
      </c>
      <c r="H354" s="68">
        <f t="shared" ref="H354:I354" si="123">H355+H356</f>
        <v>3612137</v>
      </c>
      <c r="I354" s="68">
        <f t="shared" si="123"/>
        <v>3612137</v>
      </c>
      <c r="J354" s="68">
        <f>J355+J356</f>
        <v>2257584.98</v>
      </c>
      <c r="K354" s="68">
        <f t="shared" si="107"/>
        <v>62.499982143534424</v>
      </c>
    </row>
    <row r="355" spans="1:11" s="61" customFormat="1" ht="40.5" customHeight="1" x14ac:dyDescent="0.2">
      <c r="A355" s="72" t="s">
        <v>42</v>
      </c>
      <c r="B355" s="16" t="s">
        <v>136</v>
      </c>
      <c r="C355" s="16" t="s">
        <v>17</v>
      </c>
      <c r="D355" s="16" t="s">
        <v>196</v>
      </c>
      <c r="E355" s="16" t="s">
        <v>138</v>
      </c>
      <c r="F355" s="16" t="s">
        <v>370</v>
      </c>
      <c r="G355" s="62" t="s">
        <v>43</v>
      </c>
      <c r="H355" s="68">
        <v>3184108</v>
      </c>
      <c r="I355" s="68">
        <v>3184108</v>
      </c>
      <c r="J355" s="68">
        <v>2039149.11</v>
      </c>
      <c r="K355" s="68">
        <f t="shared" si="107"/>
        <v>64.04145556620567</v>
      </c>
    </row>
    <row r="356" spans="1:11" s="61" customFormat="1" ht="39.75" customHeight="1" x14ac:dyDescent="0.2">
      <c r="A356" s="72" t="s">
        <v>57</v>
      </c>
      <c r="B356" s="16" t="s">
        <v>136</v>
      </c>
      <c r="C356" s="16" t="s">
        <v>17</v>
      </c>
      <c r="D356" s="16" t="s">
        <v>196</v>
      </c>
      <c r="E356" s="16" t="s">
        <v>138</v>
      </c>
      <c r="F356" s="16" t="s">
        <v>370</v>
      </c>
      <c r="G356" s="62" t="s">
        <v>58</v>
      </c>
      <c r="H356" s="68">
        <v>428029</v>
      </c>
      <c r="I356" s="68">
        <v>428029</v>
      </c>
      <c r="J356" s="68">
        <v>218435.87</v>
      </c>
      <c r="K356" s="68">
        <f t="shared" si="107"/>
        <v>51.032960383525413</v>
      </c>
    </row>
    <row r="357" spans="1:11" ht="46.5" customHeight="1" x14ac:dyDescent="0.2">
      <c r="A357" s="6" t="s">
        <v>349</v>
      </c>
      <c r="B357" s="16" t="s">
        <v>136</v>
      </c>
      <c r="C357" s="16" t="s">
        <v>17</v>
      </c>
      <c r="D357" s="16" t="s">
        <v>196</v>
      </c>
      <c r="E357" s="16" t="s">
        <v>138</v>
      </c>
      <c r="F357" s="16" t="s">
        <v>350</v>
      </c>
      <c r="G357" s="17" t="s">
        <v>0</v>
      </c>
      <c r="H357" s="55">
        <f t="shared" ref="H357:I358" si="124">H358</f>
        <v>79683180</v>
      </c>
      <c r="I357" s="55">
        <f t="shared" si="124"/>
        <v>79683180</v>
      </c>
      <c r="J357" s="55">
        <f>J358</f>
        <v>59675955.060000002</v>
      </c>
      <c r="K357" s="55">
        <f t="shared" si="107"/>
        <v>74.891533018637062</v>
      </c>
    </row>
    <row r="358" spans="1:11" ht="66.75" customHeight="1" x14ac:dyDescent="0.2">
      <c r="A358" s="6" t="s">
        <v>40</v>
      </c>
      <c r="B358" s="16" t="s">
        <v>136</v>
      </c>
      <c r="C358" s="16" t="s">
        <v>17</v>
      </c>
      <c r="D358" s="16" t="s">
        <v>196</v>
      </c>
      <c r="E358" s="16" t="s">
        <v>138</v>
      </c>
      <c r="F358" s="16" t="s">
        <v>350</v>
      </c>
      <c r="G358" s="16" t="s">
        <v>41</v>
      </c>
      <c r="H358" s="55">
        <f t="shared" si="124"/>
        <v>79683180</v>
      </c>
      <c r="I358" s="55">
        <f t="shared" si="124"/>
        <v>79683180</v>
      </c>
      <c r="J358" s="55">
        <f>J359</f>
        <v>59675955.060000002</v>
      </c>
      <c r="K358" s="55">
        <f t="shared" si="107"/>
        <v>74.891533018637062</v>
      </c>
    </row>
    <row r="359" spans="1:11" ht="33.75" customHeight="1" x14ac:dyDescent="0.2">
      <c r="A359" s="6" t="s">
        <v>42</v>
      </c>
      <c r="B359" s="16" t="s">
        <v>136</v>
      </c>
      <c r="C359" s="16" t="s">
        <v>17</v>
      </c>
      <c r="D359" s="16" t="s">
        <v>196</v>
      </c>
      <c r="E359" s="16" t="s">
        <v>138</v>
      </c>
      <c r="F359" s="16" t="s">
        <v>350</v>
      </c>
      <c r="G359" s="16" t="s">
        <v>43</v>
      </c>
      <c r="H359" s="18">
        <v>79683180</v>
      </c>
      <c r="I359" s="55">
        <v>79683180</v>
      </c>
      <c r="J359" s="55">
        <v>59675955.060000002</v>
      </c>
      <c r="K359" s="55">
        <f t="shared" si="107"/>
        <v>74.891533018637062</v>
      </c>
    </row>
    <row r="360" spans="1:11" ht="40.5" customHeight="1" x14ac:dyDescent="0.2">
      <c r="A360" s="48" t="s">
        <v>155</v>
      </c>
      <c r="B360" s="49" t="s">
        <v>136</v>
      </c>
      <c r="C360" s="49" t="s">
        <v>17</v>
      </c>
      <c r="D360" s="49" t="s">
        <v>136</v>
      </c>
      <c r="E360" s="50" t="s">
        <v>0</v>
      </c>
      <c r="F360" s="50" t="s">
        <v>0</v>
      </c>
      <c r="G360" s="50" t="s">
        <v>0</v>
      </c>
      <c r="H360" s="51">
        <f t="shared" ref="H360:I360" si="125">H361</f>
        <v>107729248.17999999</v>
      </c>
      <c r="I360" s="51">
        <f t="shared" si="125"/>
        <v>107729248.17999999</v>
      </c>
      <c r="J360" s="51">
        <f>J361</f>
        <v>105731764.91</v>
      </c>
      <c r="K360" s="51">
        <f t="shared" si="107"/>
        <v>98.145830121581753</v>
      </c>
    </row>
    <row r="361" spans="1:11" ht="52.5" customHeight="1" x14ac:dyDescent="0.2">
      <c r="A361" s="48" t="s">
        <v>137</v>
      </c>
      <c r="B361" s="49" t="s">
        <v>136</v>
      </c>
      <c r="C361" s="49" t="s">
        <v>17</v>
      </c>
      <c r="D361" s="49" t="s">
        <v>136</v>
      </c>
      <c r="E361" s="49" t="s">
        <v>138</v>
      </c>
      <c r="F361" s="52" t="s">
        <v>0</v>
      </c>
      <c r="G361" s="52" t="s">
        <v>0</v>
      </c>
      <c r="H361" s="51">
        <f t="shared" ref="H361:I361" si="126">H365+H368+H371+H362+H374</f>
        <v>107729248.17999999</v>
      </c>
      <c r="I361" s="51">
        <f t="shared" si="126"/>
        <v>107729248.17999999</v>
      </c>
      <c r="J361" s="51">
        <f>J365+J368+J371+J362+J374</f>
        <v>105731764.91</v>
      </c>
      <c r="K361" s="51">
        <f t="shared" si="107"/>
        <v>98.145830121581753</v>
      </c>
    </row>
    <row r="362" spans="1:11" ht="39" customHeight="1" x14ac:dyDescent="0.2">
      <c r="A362" s="6" t="s">
        <v>351</v>
      </c>
      <c r="B362" s="16" t="s">
        <v>136</v>
      </c>
      <c r="C362" s="16" t="s">
        <v>17</v>
      </c>
      <c r="D362" s="16" t="s">
        <v>65</v>
      </c>
      <c r="E362" s="16" t="s">
        <v>138</v>
      </c>
      <c r="F362" s="16" t="s">
        <v>352</v>
      </c>
      <c r="G362" s="17" t="s">
        <v>0</v>
      </c>
      <c r="H362" s="18">
        <f t="shared" ref="H362:J363" si="127">H363</f>
        <v>84090739.959999993</v>
      </c>
      <c r="I362" s="55">
        <f t="shared" si="127"/>
        <v>84090739.959999993</v>
      </c>
      <c r="J362" s="18">
        <f t="shared" si="127"/>
        <v>82265287.739999995</v>
      </c>
      <c r="K362" s="45">
        <f t="shared" si="107"/>
        <v>97.829187588468926</v>
      </c>
    </row>
    <row r="363" spans="1:11" ht="69.75" customHeight="1" x14ac:dyDescent="0.2">
      <c r="A363" s="6" t="s">
        <v>40</v>
      </c>
      <c r="B363" s="16" t="s">
        <v>136</v>
      </c>
      <c r="C363" s="16" t="s">
        <v>17</v>
      </c>
      <c r="D363" s="16" t="s">
        <v>65</v>
      </c>
      <c r="E363" s="16" t="s">
        <v>138</v>
      </c>
      <c r="F363" s="16" t="s">
        <v>352</v>
      </c>
      <c r="G363" s="16" t="s">
        <v>41</v>
      </c>
      <c r="H363" s="18">
        <f t="shared" si="127"/>
        <v>84090739.959999993</v>
      </c>
      <c r="I363" s="55">
        <f t="shared" si="127"/>
        <v>84090739.959999993</v>
      </c>
      <c r="J363" s="18">
        <f t="shared" si="127"/>
        <v>82265287.739999995</v>
      </c>
      <c r="K363" s="45">
        <f t="shared" si="107"/>
        <v>97.829187588468926</v>
      </c>
    </row>
    <row r="364" spans="1:11" ht="24" customHeight="1" x14ac:dyDescent="0.2">
      <c r="A364" s="6" t="s">
        <v>42</v>
      </c>
      <c r="B364" s="16" t="s">
        <v>136</v>
      </c>
      <c r="C364" s="16" t="s">
        <v>17</v>
      </c>
      <c r="D364" s="16" t="s">
        <v>65</v>
      </c>
      <c r="E364" s="16" t="s">
        <v>138</v>
      </c>
      <c r="F364" s="16" t="s">
        <v>352</v>
      </c>
      <c r="G364" s="16" t="s">
        <v>43</v>
      </c>
      <c r="H364" s="18">
        <v>84090739.959999993</v>
      </c>
      <c r="I364" s="55">
        <v>84090739.959999993</v>
      </c>
      <c r="J364" s="18">
        <v>82265287.739999995</v>
      </c>
      <c r="K364" s="45">
        <f t="shared" si="107"/>
        <v>97.829187588468926</v>
      </c>
    </row>
    <row r="365" spans="1:11" s="7" customFormat="1" ht="46.5" customHeight="1" x14ac:dyDescent="0.2">
      <c r="A365" s="53" t="s">
        <v>155</v>
      </c>
      <c r="B365" s="47" t="s">
        <v>136</v>
      </c>
      <c r="C365" s="47" t="s">
        <v>17</v>
      </c>
      <c r="D365" s="47" t="s">
        <v>136</v>
      </c>
      <c r="E365" s="47" t="s">
        <v>138</v>
      </c>
      <c r="F365" s="47" t="s">
        <v>156</v>
      </c>
      <c r="G365" s="54" t="s">
        <v>0</v>
      </c>
      <c r="H365" s="55">
        <f t="shared" ref="H365:I366" si="128">H366</f>
        <v>13932479</v>
      </c>
      <c r="I365" s="55">
        <f t="shared" si="128"/>
        <v>13932479</v>
      </c>
      <c r="J365" s="55">
        <f>J366</f>
        <v>13760447.949999999</v>
      </c>
      <c r="K365" s="45">
        <f t="shared" si="107"/>
        <v>98.765251682776622</v>
      </c>
    </row>
    <row r="366" spans="1:11" s="7" customFormat="1" ht="71.25" customHeight="1" x14ac:dyDescent="0.2">
      <c r="A366" s="53" t="s">
        <v>40</v>
      </c>
      <c r="B366" s="47" t="s">
        <v>136</v>
      </c>
      <c r="C366" s="47" t="s">
        <v>17</v>
      </c>
      <c r="D366" s="47" t="s">
        <v>136</v>
      </c>
      <c r="E366" s="47" t="s">
        <v>138</v>
      </c>
      <c r="F366" s="47" t="s">
        <v>156</v>
      </c>
      <c r="G366" s="47" t="s">
        <v>41</v>
      </c>
      <c r="H366" s="55">
        <f t="shared" si="128"/>
        <v>13932479</v>
      </c>
      <c r="I366" s="55">
        <f t="shared" si="128"/>
        <v>13932479</v>
      </c>
      <c r="J366" s="55">
        <f>J367</f>
        <v>13760447.949999999</v>
      </c>
      <c r="K366" s="45">
        <f t="shared" si="107"/>
        <v>98.765251682776622</v>
      </c>
    </row>
    <row r="367" spans="1:11" s="7" customFormat="1" ht="27.75" customHeight="1" x14ac:dyDescent="0.2">
      <c r="A367" s="53" t="s">
        <v>42</v>
      </c>
      <c r="B367" s="47" t="s">
        <v>136</v>
      </c>
      <c r="C367" s="47" t="s">
        <v>17</v>
      </c>
      <c r="D367" s="47" t="s">
        <v>136</v>
      </c>
      <c r="E367" s="47" t="s">
        <v>138</v>
      </c>
      <c r="F367" s="47" t="s">
        <v>156</v>
      </c>
      <c r="G367" s="47" t="s">
        <v>43</v>
      </c>
      <c r="H367" s="55">
        <v>13932479</v>
      </c>
      <c r="I367" s="55">
        <v>13932479</v>
      </c>
      <c r="J367" s="55">
        <v>13760447.949999999</v>
      </c>
      <c r="K367" s="45">
        <f t="shared" si="107"/>
        <v>98.765251682776622</v>
      </c>
    </row>
    <row r="368" spans="1:11" ht="106.5" customHeight="1" x14ac:dyDescent="0.2">
      <c r="A368" s="43" t="s">
        <v>342</v>
      </c>
      <c r="B368" s="42" t="s">
        <v>136</v>
      </c>
      <c r="C368" s="42" t="s">
        <v>17</v>
      </c>
      <c r="D368" s="42" t="s">
        <v>136</v>
      </c>
      <c r="E368" s="42" t="s">
        <v>138</v>
      </c>
      <c r="F368" s="42" t="s">
        <v>343</v>
      </c>
      <c r="G368" s="44" t="s">
        <v>0</v>
      </c>
      <c r="H368" s="45">
        <f t="shared" ref="H368:I369" si="129">H369</f>
        <v>44007.839999999997</v>
      </c>
      <c r="I368" s="45">
        <f t="shared" si="129"/>
        <v>44007.839999999997</v>
      </c>
      <c r="J368" s="45">
        <f>J369</f>
        <v>44007.839999999997</v>
      </c>
      <c r="K368" s="55">
        <f t="shared" si="107"/>
        <v>100</v>
      </c>
    </row>
    <row r="369" spans="1:11" ht="69" customHeight="1" x14ac:dyDescent="0.2">
      <c r="A369" s="43" t="s">
        <v>40</v>
      </c>
      <c r="B369" s="42" t="s">
        <v>136</v>
      </c>
      <c r="C369" s="42" t="s">
        <v>17</v>
      </c>
      <c r="D369" s="42" t="s">
        <v>136</v>
      </c>
      <c r="E369" s="42" t="s">
        <v>138</v>
      </c>
      <c r="F369" s="42" t="s">
        <v>343</v>
      </c>
      <c r="G369" s="42" t="s">
        <v>41</v>
      </c>
      <c r="H369" s="45">
        <f t="shared" si="129"/>
        <v>44007.839999999997</v>
      </c>
      <c r="I369" s="45">
        <f t="shared" si="129"/>
        <v>44007.839999999997</v>
      </c>
      <c r="J369" s="45">
        <f>J370</f>
        <v>44007.839999999997</v>
      </c>
      <c r="K369" s="55">
        <f t="shared" si="107"/>
        <v>100</v>
      </c>
    </row>
    <row r="370" spans="1:11" ht="28.5" customHeight="1" x14ac:dyDescent="0.2">
      <c r="A370" s="43" t="s">
        <v>42</v>
      </c>
      <c r="B370" s="42" t="s">
        <v>136</v>
      </c>
      <c r="C370" s="42" t="s">
        <v>17</v>
      </c>
      <c r="D370" s="42" t="s">
        <v>136</v>
      </c>
      <c r="E370" s="42" t="s">
        <v>138</v>
      </c>
      <c r="F370" s="42" t="s">
        <v>343</v>
      </c>
      <c r="G370" s="42" t="s">
        <v>43</v>
      </c>
      <c r="H370" s="45">
        <v>44007.839999999997</v>
      </c>
      <c r="I370" s="45">
        <v>44007.839999999997</v>
      </c>
      <c r="J370" s="45">
        <v>44007.839999999997</v>
      </c>
      <c r="K370" s="55">
        <f t="shared" si="107"/>
        <v>100</v>
      </c>
    </row>
    <row r="371" spans="1:11" ht="62.25" customHeight="1" x14ac:dyDescent="0.2">
      <c r="A371" s="53" t="s">
        <v>185</v>
      </c>
      <c r="B371" s="47" t="s">
        <v>136</v>
      </c>
      <c r="C371" s="47" t="s">
        <v>17</v>
      </c>
      <c r="D371" s="47" t="s">
        <v>136</v>
      </c>
      <c r="E371" s="47" t="s">
        <v>138</v>
      </c>
      <c r="F371" s="47" t="s">
        <v>225</v>
      </c>
      <c r="G371" s="54" t="s">
        <v>0</v>
      </c>
      <c r="H371" s="55">
        <v>9486000</v>
      </c>
      <c r="I371" s="55">
        <v>9486000</v>
      </c>
      <c r="J371" s="55">
        <f>J372</f>
        <v>9486000</v>
      </c>
      <c r="K371" s="45">
        <f t="shared" si="107"/>
        <v>100</v>
      </c>
    </row>
    <row r="372" spans="1:11" ht="73.5" customHeight="1" x14ac:dyDescent="0.2">
      <c r="A372" s="53" t="s">
        <v>40</v>
      </c>
      <c r="B372" s="47" t="s">
        <v>136</v>
      </c>
      <c r="C372" s="47" t="s">
        <v>17</v>
      </c>
      <c r="D372" s="47" t="s">
        <v>136</v>
      </c>
      <c r="E372" s="47" t="s">
        <v>138</v>
      </c>
      <c r="F372" s="47" t="s">
        <v>225</v>
      </c>
      <c r="G372" s="47" t="s">
        <v>41</v>
      </c>
      <c r="H372" s="55">
        <v>9486000</v>
      </c>
      <c r="I372" s="55">
        <v>9486000</v>
      </c>
      <c r="J372" s="55">
        <f>J373</f>
        <v>9486000</v>
      </c>
      <c r="K372" s="45">
        <f t="shared" si="107"/>
        <v>100</v>
      </c>
    </row>
    <row r="373" spans="1:11" ht="27" customHeight="1" x14ac:dyDescent="0.2">
      <c r="A373" s="53" t="s">
        <v>42</v>
      </c>
      <c r="B373" s="47" t="s">
        <v>136</v>
      </c>
      <c r="C373" s="47" t="s">
        <v>17</v>
      </c>
      <c r="D373" s="47" t="s">
        <v>136</v>
      </c>
      <c r="E373" s="47" t="s">
        <v>138</v>
      </c>
      <c r="F373" s="47" t="s">
        <v>225</v>
      </c>
      <c r="G373" s="47" t="s">
        <v>43</v>
      </c>
      <c r="H373" s="55">
        <v>9486000</v>
      </c>
      <c r="I373" s="55">
        <v>9486000</v>
      </c>
      <c r="J373" s="55">
        <v>9486000</v>
      </c>
      <c r="K373" s="45">
        <f t="shared" si="107"/>
        <v>100</v>
      </c>
    </row>
    <row r="374" spans="1:11" ht="75" customHeight="1" x14ac:dyDescent="0.2">
      <c r="A374" s="6" t="s">
        <v>278</v>
      </c>
      <c r="B374" s="16" t="s">
        <v>136</v>
      </c>
      <c r="C374" s="16" t="s">
        <v>17</v>
      </c>
      <c r="D374" s="16" t="s">
        <v>136</v>
      </c>
      <c r="E374" s="16" t="s">
        <v>138</v>
      </c>
      <c r="F374" s="16" t="s">
        <v>279</v>
      </c>
      <c r="G374" s="17" t="s">
        <v>0</v>
      </c>
      <c r="H374" s="55">
        <f t="shared" ref="H374:I375" si="130">H375</f>
        <v>176021.38</v>
      </c>
      <c r="I374" s="55">
        <f t="shared" si="130"/>
        <v>176021.38</v>
      </c>
      <c r="J374" s="55">
        <f>J375</f>
        <v>176021.38</v>
      </c>
      <c r="K374" s="45">
        <f t="shared" si="107"/>
        <v>100</v>
      </c>
    </row>
    <row r="375" spans="1:11" ht="73.5" customHeight="1" x14ac:dyDescent="0.2">
      <c r="A375" s="6" t="s">
        <v>40</v>
      </c>
      <c r="B375" s="16" t="s">
        <v>136</v>
      </c>
      <c r="C375" s="16" t="s">
        <v>17</v>
      </c>
      <c r="D375" s="16" t="s">
        <v>136</v>
      </c>
      <c r="E375" s="16" t="s">
        <v>138</v>
      </c>
      <c r="F375" s="16" t="s">
        <v>279</v>
      </c>
      <c r="G375" s="16" t="s">
        <v>41</v>
      </c>
      <c r="H375" s="55">
        <f t="shared" si="130"/>
        <v>176021.38</v>
      </c>
      <c r="I375" s="55">
        <f t="shared" si="130"/>
        <v>176021.38</v>
      </c>
      <c r="J375" s="55">
        <f>J376</f>
        <v>176021.38</v>
      </c>
      <c r="K375" s="45">
        <f t="shared" si="107"/>
        <v>100</v>
      </c>
    </row>
    <row r="376" spans="1:11" ht="31.5" customHeight="1" x14ac:dyDescent="0.2">
      <c r="A376" s="6" t="s">
        <v>42</v>
      </c>
      <c r="B376" s="16" t="s">
        <v>136</v>
      </c>
      <c r="C376" s="16" t="s">
        <v>17</v>
      </c>
      <c r="D376" s="16" t="s">
        <v>136</v>
      </c>
      <c r="E376" s="16" t="s">
        <v>138</v>
      </c>
      <c r="F376" s="16" t="s">
        <v>279</v>
      </c>
      <c r="G376" s="16" t="s">
        <v>43</v>
      </c>
      <c r="H376" s="18">
        <v>176021.38</v>
      </c>
      <c r="I376" s="55">
        <v>176021.38</v>
      </c>
      <c r="J376" s="55">
        <v>176021.38</v>
      </c>
      <c r="K376" s="45">
        <f t="shared" si="107"/>
        <v>100</v>
      </c>
    </row>
    <row r="377" spans="1:11" ht="62.25" customHeight="1" x14ac:dyDescent="0.2">
      <c r="A377" s="48" t="s">
        <v>157</v>
      </c>
      <c r="B377" s="49" t="s">
        <v>136</v>
      </c>
      <c r="C377" s="49" t="s">
        <v>17</v>
      </c>
      <c r="D377" s="49" t="s">
        <v>174</v>
      </c>
      <c r="E377" s="50" t="s">
        <v>0</v>
      </c>
      <c r="F377" s="50" t="s">
        <v>0</v>
      </c>
      <c r="G377" s="50" t="s">
        <v>0</v>
      </c>
      <c r="H377" s="65">
        <f t="shared" ref="H377:I379" si="131">H378</f>
        <v>1650081.04</v>
      </c>
      <c r="I377" s="65">
        <f t="shared" si="131"/>
        <v>1650081.04</v>
      </c>
      <c r="J377" s="51">
        <f>J378</f>
        <v>1650080.74</v>
      </c>
      <c r="K377" s="51">
        <f t="shared" si="107"/>
        <v>99.999981819074776</v>
      </c>
    </row>
    <row r="378" spans="1:11" ht="51.75" customHeight="1" x14ac:dyDescent="0.2">
      <c r="A378" s="48" t="s">
        <v>137</v>
      </c>
      <c r="B378" s="49" t="s">
        <v>136</v>
      </c>
      <c r="C378" s="49" t="s">
        <v>17</v>
      </c>
      <c r="D378" s="49" t="s">
        <v>174</v>
      </c>
      <c r="E378" s="49" t="s">
        <v>138</v>
      </c>
      <c r="F378" s="52" t="s">
        <v>0</v>
      </c>
      <c r="G378" s="52" t="s">
        <v>0</v>
      </c>
      <c r="H378" s="65">
        <f t="shared" si="131"/>
        <v>1650081.04</v>
      </c>
      <c r="I378" s="65">
        <f t="shared" si="131"/>
        <v>1650081.04</v>
      </c>
      <c r="J378" s="51">
        <f>J379</f>
        <v>1650080.74</v>
      </c>
      <c r="K378" s="51">
        <f t="shared" si="107"/>
        <v>99.999981819074776</v>
      </c>
    </row>
    <row r="379" spans="1:11" ht="50.25" customHeight="1" x14ac:dyDescent="0.2">
      <c r="A379" s="53" t="s">
        <v>157</v>
      </c>
      <c r="B379" s="47" t="s">
        <v>136</v>
      </c>
      <c r="C379" s="47" t="s">
        <v>17</v>
      </c>
      <c r="D379" s="47" t="s">
        <v>174</v>
      </c>
      <c r="E379" s="47" t="s">
        <v>138</v>
      </c>
      <c r="F379" s="47" t="s">
        <v>158</v>
      </c>
      <c r="G379" s="54" t="s">
        <v>0</v>
      </c>
      <c r="H379" s="68">
        <f t="shared" si="131"/>
        <v>1650081.04</v>
      </c>
      <c r="I379" s="68">
        <f t="shared" si="131"/>
        <v>1650081.04</v>
      </c>
      <c r="J379" s="55">
        <f>J380</f>
        <v>1650080.74</v>
      </c>
      <c r="K379" s="55">
        <f t="shared" si="107"/>
        <v>99.999981819074776</v>
      </c>
    </row>
    <row r="380" spans="1:11" ht="68.25" customHeight="1" x14ac:dyDescent="0.2">
      <c r="A380" s="53" t="s">
        <v>40</v>
      </c>
      <c r="B380" s="47" t="s">
        <v>136</v>
      </c>
      <c r="C380" s="47" t="s">
        <v>17</v>
      </c>
      <c r="D380" s="47" t="s">
        <v>174</v>
      </c>
      <c r="E380" s="47" t="s">
        <v>138</v>
      </c>
      <c r="F380" s="47" t="s">
        <v>158</v>
      </c>
      <c r="G380" s="47" t="s">
        <v>41</v>
      </c>
      <c r="H380" s="68">
        <f t="shared" ref="H380:I380" si="132">H381+H382</f>
        <v>1650081.04</v>
      </c>
      <c r="I380" s="68">
        <f t="shared" si="132"/>
        <v>1650081.04</v>
      </c>
      <c r="J380" s="55">
        <f>J381+J382</f>
        <v>1650080.74</v>
      </c>
      <c r="K380" s="45">
        <f t="shared" si="107"/>
        <v>99.999981819074776</v>
      </c>
    </row>
    <row r="381" spans="1:11" ht="29.25" customHeight="1" x14ac:dyDescent="0.2">
      <c r="A381" s="53" t="s">
        <v>42</v>
      </c>
      <c r="B381" s="47" t="s">
        <v>136</v>
      </c>
      <c r="C381" s="47" t="s">
        <v>17</v>
      </c>
      <c r="D381" s="47" t="s">
        <v>174</v>
      </c>
      <c r="E381" s="47" t="s">
        <v>138</v>
      </c>
      <c r="F381" s="47" t="s">
        <v>158</v>
      </c>
      <c r="G381" s="47" t="s">
        <v>43</v>
      </c>
      <c r="H381" s="55">
        <v>1466851.84</v>
      </c>
      <c r="I381" s="55">
        <v>1466851.84</v>
      </c>
      <c r="J381" s="55">
        <v>1466851.54</v>
      </c>
      <c r="K381" s="45">
        <f t="shared" si="107"/>
        <v>99.999979548036706</v>
      </c>
    </row>
    <row r="382" spans="1:11" s="39" customFormat="1" ht="23.25" customHeight="1" x14ac:dyDescent="0.2">
      <c r="A382" s="53" t="s">
        <v>57</v>
      </c>
      <c r="B382" s="47" t="s">
        <v>136</v>
      </c>
      <c r="C382" s="47" t="s">
        <v>17</v>
      </c>
      <c r="D382" s="47" t="s">
        <v>174</v>
      </c>
      <c r="E382" s="47" t="s">
        <v>138</v>
      </c>
      <c r="F382" s="47" t="s">
        <v>158</v>
      </c>
      <c r="G382" s="47" t="s">
        <v>58</v>
      </c>
      <c r="H382" s="55">
        <v>183229.2</v>
      </c>
      <c r="I382" s="55">
        <v>183229.2</v>
      </c>
      <c r="J382" s="55">
        <v>183229.2</v>
      </c>
      <c r="K382" s="45">
        <f t="shared" si="107"/>
        <v>100</v>
      </c>
    </row>
    <row r="383" spans="1:11" s="39" customFormat="1" ht="57.75" customHeight="1" x14ac:dyDescent="0.2">
      <c r="A383" s="48" t="s">
        <v>52</v>
      </c>
      <c r="B383" s="49" t="s">
        <v>136</v>
      </c>
      <c r="C383" s="49" t="s">
        <v>17</v>
      </c>
      <c r="D383" s="49" t="s">
        <v>175</v>
      </c>
      <c r="E383" s="50" t="s">
        <v>0</v>
      </c>
      <c r="F383" s="50" t="s">
        <v>0</v>
      </c>
      <c r="G383" s="50" t="s">
        <v>0</v>
      </c>
      <c r="H383" s="65">
        <f t="shared" ref="H383:I384" si="133">H384</f>
        <v>4581761</v>
      </c>
      <c r="I383" s="65">
        <f t="shared" si="133"/>
        <v>4581761</v>
      </c>
      <c r="J383" s="51">
        <f>J384</f>
        <v>4467455.3</v>
      </c>
      <c r="K383" s="51">
        <f t="shared" si="107"/>
        <v>97.50520160261523</v>
      </c>
    </row>
    <row r="384" spans="1:11" s="39" customFormat="1" ht="54.75" customHeight="1" x14ac:dyDescent="0.2">
      <c r="A384" s="48" t="s">
        <v>137</v>
      </c>
      <c r="B384" s="49" t="s">
        <v>136</v>
      </c>
      <c r="C384" s="49" t="s">
        <v>17</v>
      </c>
      <c r="D384" s="49" t="s">
        <v>175</v>
      </c>
      <c r="E384" s="49" t="s">
        <v>138</v>
      </c>
      <c r="F384" s="52" t="s">
        <v>0</v>
      </c>
      <c r="G384" s="52" t="s">
        <v>0</v>
      </c>
      <c r="H384" s="65">
        <f t="shared" si="133"/>
        <v>4581761</v>
      </c>
      <c r="I384" s="65">
        <f t="shared" si="133"/>
        <v>4581761</v>
      </c>
      <c r="J384" s="51">
        <f>J385</f>
        <v>4467455.3</v>
      </c>
      <c r="K384" s="51">
        <f t="shared" si="107"/>
        <v>97.50520160261523</v>
      </c>
    </row>
    <row r="385" spans="1:11" ht="56.25" customHeight="1" x14ac:dyDescent="0.2">
      <c r="A385" s="53" t="s">
        <v>52</v>
      </c>
      <c r="B385" s="47" t="s">
        <v>136</v>
      </c>
      <c r="C385" s="47" t="s">
        <v>17</v>
      </c>
      <c r="D385" s="47" t="s">
        <v>175</v>
      </c>
      <c r="E385" s="47" t="s">
        <v>138</v>
      </c>
      <c r="F385" s="47" t="s">
        <v>21</v>
      </c>
      <c r="G385" s="54" t="s">
        <v>0</v>
      </c>
      <c r="H385" s="68">
        <f t="shared" ref="H385:I385" si="134">H386+H388</f>
        <v>4581761</v>
      </c>
      <c r="I385" s="68">
        <f t="shared" si="134"/>
        <v>4581761</v>
      </c>
      <c r="J385" s="55">
        <f>J386+J388</f>
        <v>4467455.3</v>
      </c>
      <c r="K385" s="55">
        <f t="shared" si="107"/>
        <v>97.50520160261523</v>
      </c>
    </row>
    <row r="386" spans="1:11" ht="126.75" customHeight="1" x14ac:dyDescent="0.2">
      <c r="A386" s="53" t="s">
        <v>22</v>
      </c>
      <c r="B386" s="47" t="s">
        <v>136</v>
      </c>
      <c r="C386" s="47" t="s">
        <v>17</v>
      </c>
      <c r="D386" s="47" t="s">
        <v>175</v>
      </c>
      <c r="E386" s="47" t="s">
        <v>138</v>
      </c>
      <c r="F386" s="47" t="s">
        <v>21</v>
      </c>
      <c r="G386" s="47" t="s">
        <v>23</v>
      </c>
      <c r="H386" s="68">
        <f t="shared" ref="H386:I386" si="135">H387</f>
        <v>4555361</v>
      </c>
      <c r="I386" s="68">
        <f t="shared" si="135"/>
        <v>4555361</v>
      </c>
      <c r="J386" s="55">
        <f>J387</f>
        <v>4441055.3</v>
      </c>
      <c r="K386" s="55">
        <f t="shared" si="107"/>
        <v>97.490743324184407</v>
      </c>
    </row>
    <row r="387" spans="1:11" ht="61.5" customHeight="1" x14ac:dyDescent="0.2">
      <c r="A387" s="53" t="s">
        <v>24</v>
      </c>
      <c r="B387" s="47" t="s">
        <v>136</v>
      </c>
      <c r="C387" s="47" t="s">
        <v>17</v>
      </c>
      <c r="D387" s="47" t="s">
        <v>175</v>
      </c>
      <c r="E387" s="47" t="s">
        <v>138</v>
      </c>
      <c r="F387" s="47" t="s">
        <v>21</v>
      </c>
      <c r="G387" s="47" t="s">
        <v>25</v>
      </c>
      <c r="H387" s="55">
        <v>4555361</v>
      </c>
      <c r="I387" s="55">
        <v>4555361</v>
      </c>
      <c r="J387" s="55">
        <v>4441055.3</v>
      </c>
      <c r="K387" s="45">
        <f t="shared" si="107"/>
        <v>97.490743324184407</v>
      </c>
    </row>
    <row r="388" spans="1:11" ht="58.5" customHeight="1" x14ac:dyDescent="0.2">
      <c r="A388" s="53" t="s">
        <v>26</v>
      </c>
      <c r="B388" s="47" t="s">
        <v>136</v>
      </c>
      <c r="C388" s="47" t="s">
        <v>17</v>
      </c>
      <c r="D388" s="47" t="s">
        <v>175</v>
      </c>
      <c r="E388" s="47" t="s">
        <v>138</v>
      </c>
      <c r="F388" s="47" t="s">
        <v>21</v>
      </c>
      <c r="G388" s="47" t="s">
        <v>27</v>
      </c>
      <c r="H388" s="55">
        <v>26400</v>
      </c>
      <c r="I388" s="55">
        <v>26400</v>
      </c>
      <c r="J388" s="55">
        <f>J389</f>
        <v>26400</v>
      </c>
      <c r="K388" s="45">
        <f t="shared" si="107"/>
        <v>100</v>
      </c>
    </row>
    <row r="389" spans="1:11" ht="63.75" customHeight="1" x14ac:dyDescent="0.2">
      <c r="A389" s="53" t="s">
        <v>28</v>
      </c>
      <c r="B389" s="47" t="s">
        <v>136</v>
      </c>
      <c r="C389" s="47" t="s">
        <v>17</v>
      </c>
      <c r="D389" s="47" t="s">
        <v>175</v>
      </c>
      <c r="E389" s="47" t="s">
        <v>138</v>
      </c>
      <c r="F389" s="47" t="s">
        <v>21</v>
      </c>
      <c r="G389" s="47" t="s">
        <v>29</v>
      </c>
      <c r="H389" s="55">
        <v>26400</v>
      </c>
      <c r="I389" s="55">
        <v>26400</v>
      </c>
      <c r="J389" s="55">
        <v>26400</v>
      </c>
      <c r="K389" s="45">
        <f t="shared" si="107"/>
        <v>100</v>
      </c>
    </row>
    <row r="390" spans="1:11" ht="45.75" customHeight="1" x14ac:dyDescent="0.2">
      <c r="A390" s="48" t="s">
        <v>159</v>
      </c>
      <c r="B390" s="49" t="s">
        <v>136</v>
      </c>
      <c r="C390" s="49" t="s">
        <v>17</v>
      </c>
      <c r="D390" s="49" t="s">
        <v>203</v>
      </c>
      <c r="E390" s="50" t="s">
        <v>0</v>
      </c>
      <c r="F390" s="50" t="s">
        <v>0</v>
      </c>
      <c r="G390" s="50" t="s">
        <v>0</v>
      </c>
      <c r="H390" s="51">
        <f t="shared" ref="H390:I390" si="136">H391</f>
        <v>3862062.32</v>
      </c>
      <c r="I390" s="51">
        <f t="shared" si="136"/>
        <v>3862062.32</v>
      </c>
      <c r="J390" s="51">
        <f>J391</f>
        <v>3844998.84</v>
      </c>
      <c r="K390" s="51">
        <f t="shared" si="107"/>
        <v>99.55817698974883</v>
      </c>
    </row>
    <row r="391" spans="1:11" ht="47.25" customHeight="1" x14ac:dyDescent="0.2">
      <c r="A391" s="48" t="s">
        <v>137</v>
      </c>
      <c r="B391" s="49" t="s">
        <v>136</v>
      </c>
      <c r="C391" s="49" t="s">
        <v>17</v>
      </c>
      <c r="D391" s="49" t="s">
        <v>203</v>
      </c>
      <c r="E391" s="49" t="s">
        <v>138</v>
      </c>
      <c r="F391" s="52" t="s">
        <v>0</v>
      </c>
      <c r="G391" s="52" t="s">
        <v>0</v>
      </c>
      <c r="H391" s="51">
        <f t="shared" ref="H391:I391" si="137">H392+H395</f>
        <v>3862062.32</v>
      </c>
      <c r="I391" s="51">
        <f t="shared" si="137"/>
        <v>3862062.32</v>
      </c>
      <c r="J391" s="51">
        <f>J392+J395</f>
        <v>3844998.84</v>
      </c>
      <c r="K391" s="51">
        <f t="shared" si="107"/>
        <v>99.55817698974883</v>
      </c>
    </row>
    <row r="392" spans="1:11" ht="51.75" customHeight="1" x14ac:dyDescent="0.2">
      <c r="A392" s="53" t="s">
        <v>159</v>
      </c>
      <c r="B392" s="47" t="s">
        <v>136</v>
      </c>
      <c r="C392" s="47" t="s">
        <v>17</v>
      </c>
      <c r="D392" s="47" t="s">
        <v>203</v>
      </c>
      <c r="E392" s="47" t="s">
        <v>138</v>
      </c>
      <c r="F392" s="47" t="s">
        <v>160</v>
      </c>
      <c r="G392" s="54" t="s">
        <v>0</v>
      </c>
      <c r="H392" s="55">
        <f t="shared" ref="H392:I393" si="138">H393</f>
        <v>3850880</v>
      </c>
      <c r="I392" s="55">
        <f t="shared" si="138"/>
        <v>3850880</v>
      </c>
      <c r="J392" s="55">
        <f>J393</f>
        <v>3833816.52</v>
      </c>
      <c r="K392" s="55">
        <f t="shared" si="107"/>
        <v>99.556894008642189</v>
      </c>
    </row>
    <row r="393" spans="1:11" ht="67.5" customHeight="1" x14ac:dyDescent="0.2">
      <c r="A393" s="53" t="s">
        <v>40</v>
      </c>
      <c r="B393" s="47" t="s">
        <v>136</v>
      </c>
      <c r="C393" s="47" t="s">
        <v>17</v>
      </c>
      <c r="D393" s="47" t="s">
        <v>203</v>
      </c>
      <c r="E393" s="47" t="s">
        <v>138</v>
      </c>
      <c r="F393" s="47" t="s">
        <v>160</v>
      </c>
      <c r="G393" s="47" t="s">
        <v>41</v>
      </c>
      <c r="H393" s="55">
        <f t="shared" si="138"/>
        <v>3850880</v>
      </c>
      <c r="I393" s="55">
        <f t="shared" si="138"/>
        <v>3850880</v>
      </c>
      <c r="J393" s="55">
        <f>J394</f>
        <v>3833816.52</v>
      </c>
      <c r="K393" s="55">
        <f t="shared" si="107"/>
        <v>99.556894008642189</v>
      </c>
    </row>
    <row r="394" spans="1:11" s="9" customFormat="1" ht="26.25" customHeight="1" x14ac:dyDescent="0.2">
      <c r="A394" s="53" t="s">
        <v>42</v>
      </c>
      <c r="B394" s="47" t="s">
        <v>136</v>
      </c>
      <c r="C394" s="47" t="s">
        <v>17</v>
      </c>
      <c r="D394" s="47" t="s">
        <v>203</v>
      </c>
      <c r="E394" s="47" t="s">
        <v>138</v>
      </c>
      <c r="F394" s="47" t="s">
        <v>160</v>
      </c>
      <c r="G394" s="47" t="s">
        <v>43</v>
      </c>
      <c r="H394" s="55">
        <v>3850880</v>
      </c>
      <c r="I394" s="55">
        <v>3850880</v>
      </c>
      <c r="J394" s="55">
        <v>3833816.52</v>
      </c>
      <c r="K394" s="55">
        <f t="shared" si="107"/>
        <v>99.556894008642189</v>
      </c>
    </row>
    <row r="395" spans="1:11" s="9" customFormat="1" ht="94.5" customHeight="1" x14ac:dyDescent="0.2">
      <c r="A395" s="43" t="s">
        <v>342</v>
      </c>
      <c r="B395" s="42" t="s">
        <v>136</v>
      </c>
      <c r="C395" s="42" t="s">
        <v>17</v>
      </c>
      <c r="D395" s="42" t="s">
        <v>203</v>
      </c>
      <c r="E395" s="42" t="s">
        <v>138</v>
      </c>
      <c r="F395" s="42" t="s">
        <v>343</v>
      </c>
      <c r="G395" s="44" t="s">
        <v>0</v>
      </c>
      <c r="H395" s="45">
        <f t="shared" ref="H395:I396" si="139">H396</f>
        <v>11182.32</v>
      </c>
      <c r="I395" s="45">
        <f t="shared" si="139"/>
        <v>11182.32</v>
      </c>
      <c r="J395" s="45">
        <f>J396</f>
        <v>11182.32</v>
      </c>
      <c r="K395" s="55">
        <f t="shared" si="107"/>
        <v>100</v>
      </c>
    </row>
    <row r="396" spans="1:11" s="9" customFormat="1" ht="69" customHeight="1" x14ac:dyDescent="0.2">
      <c r="A396" s="43" t="s">
        <v>40</v>
      </c>
      <c r="B396" s="42" t="s">
        <v>136</v>
      </c>
      <c r="C396" s="42" t="s">
        <v>17</v>
      </c>
      <c r="D396" s="42" t="s">
        <v>203</v>
      </c>
      <c r="E396" s="42" t="s">
        <v>138</v>
      </c>
      <c r="F396" s="42" t="s">
        <v>343</v>
      </c>
      <c r="G396" s="42" t="s">
        <v>41</v>
      </c>
      <c r="H396" s="45">
        <f t="shared" si="139"/>
        <v>11182.32</v>
      </c>
      <c r="I396" s="45">
        <f t="shared" si="139"/>
        <v>11182.32</v>
      </c>
      <c r="J396" s="45">
        <f>J397</f>
        <v>11182.32</v>
      </c>
      <c r="K396" s="55">
        <f t="shared" si="107"/>
        <v>100</v>
      </c>
    </row>
    <row r="397" spans="1:11" ht="28.5" customHeight="1" x14ac:dyDescent="0.2">
      <c r="A397" s="43" t="s">
        <v>42</v>
      </c>
      <c r="B397" s="42" t="s">
        <v>136</v>
      </c>
      <c r="C397" s="42" t="s">
        <v>17</v>
      </c>
      <c r="D397" s="42" t="s">
        <v>203</v>
      </c>
      <c r="E397" s="42" t="s">
        <v>138</v>
      </c>
      <c r="F397" s="42" t="s">
        <v>343</v>
      </c>
      <c r="G397" s="42" t="s">
        <v>43</v>
      </c>
      <c r="H397" s="45">
        <v>11182.32</v>
      </c>
      <c r="I397" s="45">
        <v>11182.32</v>
      </c>
      <c r="J397" s="45">
        <v>11182.32</v>
      </c>
      <c r="K397" s="51">
        <f t="shared" si="107"/>
        <v>100</v>
      </c>
    </row>
    <row r="398" spans="1:11" ht="71.25" customHeight="1" x14ac:dyDescent="0.2">
      <c r="A398" s="48" t="s">
        <v>161</v>
      </c>
      <c r="B398" s="49" t="s">
        <v>136</v>
      </c>
      <c r="C398" s="49" t="s">
        <v>17</v>
      </c>
      <c r="D398" s="49" t="s">
        <v>226</v>
      </c>
      <c r="E398" s="50" t="s">
        <v>0</v>
      </c>
      <c r="F398" s="50" t="s">
        <v>0</v>
      </c>
      <c r="G398" s="50" t="s">
        <v>0</v>
      </c>
      <c r="H398" s="51">
        <f t="shared" ref="H398:I399" si="140">H399</f>
        <v>20877704.809999999</v>
      </c>
      <c r="I398" s="51">
        <f t="shared" si="140"/>
        <v>20877704.809999999</v>
      </c>
      <c r="J398" s="51">
        <f>J399</f>
        <v>20148135.98</v>
      </c>
      <c r="K398" s="51">
        <f t="shared" si="107"/>
        <v>96.505512283847651</v>
      </c>
    </row>
    <row r="399" spans="1:11" ht="60.75" customHeight="1" x14ac:dyDescent="0.2">
      <c r="A399" s="48" t="s">
        <v>137</v>
      </c>
      <c r="B399" s="49" t="s">
        <v>136</v>
      </c>
      <c r="C399" s="49" t="s">
        <v>17</v>
      </c>
      <c r="D399" s="49" t="s">
        <v>226</v>
      </c>
      <c r="E399" s="49" t="s">
        <v>138</v>
      </c>
      <c r="F399" s="52" t="s">
        <v>0</v>
      </c>
      <c r="G399" s="52" t="s">
        <v>0</v>
      </c>
      <c r="H399" s="51">
        <f t="shared" si="140"/>
        <v>20877704.809999999</v>
      </c>
      <c r="I399" s="51">
        <f t="shared" si="140"/>
        <v>20877704.809999999</v>
      </c>
      <c r="J399" s="51">
        <f>J400</f>
        <v>20148135.98</v>
      </c>
      <c r="K399" s="51">
        <f t="shared" si="107"/>
        <v>96.505512283847651</v>
      </c>
    </row>
    <row r="400" spans="1:11" ht="64.5" hidden="1" customHeight="1" x14ac:dyDescent="0.2">
      <c r="A400" s="53" t="s">
        <v>161</v>
      </c>
      <c r="B400" s="47" t="s">
        <v>136</v>
      </c>
      <c r="C400" s="47" t="s">
        <v>17</v>
      </c>
      <c r="D400" s="47" t="s">
        <v>226</v>
      </c>
      <c r="E400" s="47" t="s">
        <v>138</v>
      </c>
      <c r="F400" s="47" t="s">
        <v>54</v>
      </c>
      <c r="G400" s="54" t="s">
        <v>0</v>
      </c>
      <c r="H400" s="55">
        <f t="shared" ref="H400:I400" si="141">H401+H403+H405</f>
        <v>20877704.809999999</v>
      </c>
      <c r="I400" s="55">
        <f t="shared" si="141"/>
        <v>20877704.809999999</v>
      </c>
      <c r="J400" s="55">
        <f>J401+J403+J405</f>
        <v>20148135.98</v>
      </c>
      <c r="K400" s="45">
        <f t="shared" si="107"/>
        <v>96.505512283847651</v>
      </c>
    </row>
    <row r="401" spans="1:11" s="9" customFormat="1" ht="112.5" customHeight="1" x14ac:dyDescent="0.2">
      <c r="A401" s="53" t="s">
        <v>22</v>
      </c>
      <c r="B401" s="47" t="s">
        <v>136</v>
      </c>
      <c r="C401" s="47" t="s">
        <v>17</v>
      </c>
      <c r="D401" s="47" t="s">
        <v>226</v>
      </c>
      <c r="E401" s="47" t="s">
        <v>138</v>
      </c>
      <c r="F401" s="47" t="s">
        <v>54</v>
      </c>
      <c r="G401" s="47" t="s">
        <v>23</v>
      </c>
      <c r="H401" s="68">
        <f t="shared" ref="H401:I401" si="142">H402</f>
        <v>18782804</v>
      </c>
      <c r="I401" s="68">
        <f t="shared" si="142"/>
        <v>18782804</v>
      </c>
      <c r="J401" s="55">
        <f>J402</f>
        <v>18301916.850000001</v>
      </c>
      <c r="K401" s="45">
        <f t="shared" si="107"/>
        <v>97.43974781401117</v>
      </c>
    </row>
    <row r="402" spans="1:11" s="9" customFormat="1" ht="39" customHeight="1" x14ac:dyDescent="0.2">
      <c r="A402" s="53" t="s">
        <v>73</v>
      </c>
      <c r="B402" s="47" t="s">
        <v>136</v>
      </c>
      <c r="C402" s="47" t="s">
        <v>17</v>
      </c>
      <c r="D402" s="47" t="s">
        <v>226</v>
      </c>
      <c r="E402" s="47" t="s">
        <v>138</v>
      </c>
      <c r="F402" s="47" t="s">
        <v>54</v>
      </c>
      <c r="G402" s="47" t="s">
        <v>74</v>
      </c>
      <c r="H402" s="55">
        <v>18782804</v>
      </c>
      <c r="I402" s="55">
        <v>18782804</v>
      </c>
      <c r="J402" s="55">
        <v>18301916.850000001</v>
      </c>
      <c r="K402" s="55">
        <f t="shared" si="107"/>
        <v>97.43974781401117</v>
      </c>
    </row>
    <row r="403" spans="1:11" s="9" customFormat="1" ht="60" customHeight="1" x14ac:dyDescent="0.2">
      <c r="A403" s="53" t="s">
        <v>26</v>
      </c>
      <c r="B403" s="47" t="s">
        <v>136</v>
      </c>
      <c r="C403" s="47" t="s">
        <v>17</v>
      </c>
      <c r="D403" s="47" t="s">
        <v>226</v>
      </c>
      <c r="E403" s="47" t="s">
        <v>138</v>
      </c>
      <c r="F403" s="47" t="s">
        <v>54</v>
      </c>
      <c r="G403" s="47" t="s">
        <v>27</v>
      </c>
      <c r="H403" s="55">
        <f t="shared" ref="H403:I403" si="143">H404</f>
        <v>2028358.45</v>
      </c>
      <c r="I403" s="55">
        <f t="shared" si="143"/>
        <v>2028358.45</v>
      </c>
      <c r="J403" s="55">
        <f>J404</f>
        <v>1779706.77</v>
      </c>
      <c r="K403" s="55">
        <f t="shared" si="107"/>
        <v>87.741235776151896</v>
      </c>
    </row>
    <row r="404" spans="1:11" s="9" customFormat="1" ht="61.5" customHeight="1" x14ac:dyDescent="0.2">
      <c r="A404" s="53" t="s">
        <v>28</v>
      </c>
      <c r="B404" s="47" t="s">
        <v>136</v>
      </c>
      <c r="C404" s="47" t="s">
        <v>17</v>
      </c>
      <c r="D404" s="47" t="s">
        <v>226</v>
      </c>
      <c r="E404" s="47" t="s">
        <v>138</v>
      </c>
      <c r="F404" s="47" t="s">
        <v>54</v>
      </c>
      <c r="G404" s="47" t="s">
        <v>29</v>
      </c>
      <c r="H404" s="55">
        <v>2028358.45</v>
      </c>
      <c r="I404" s="55">
        <v>2028358.45</v>
      </c>
      <c r="J404" s="55">
        <v>1779706.77</v>
      </c>
      <c r="K404" s="55">
        <f t="shared" si="107"/>
        <v>87.741235776151896</v>
      </c>
    </row>
    <row r="405" spans="1:11" ht="28.5" customHeight="1" x14ac:dyDescent="0.2">
      <c r="A405" s="53" t="s">
        <v>33</v>
      </c>
      <c r="B405" s="47" t="s">
        <v>136</v>
      </c>
      <c r="C405" s="47" t="s">
        <v>17</v>
      </c>
      <c r="D405" s="47" t="s">
        <v>226</v>
      </c>
      <c r="E405" s="47" t="s">
        <v>138</v>
      </c>
      <c r="F405" s="47" t="s">
        <v>54</v>
      </c>
      <c r="G405" s="47" t="s">
        <v>34</v>
      </c>
      <c r="H405" s="68">
        <f t="shared" ref="H405:I405" si="144">H406</f>
        <v>66542.36</v>
      </c>
      <c r="I405" s="68">
        <f t="shared" si="144"/>
        <v>66542.36</v>
      </c>
      <c r="J405" s="55">
        <f>J406</f>
        <v>66512.36</v>
      </c>
      <c r="K405" s="55">
        <f t="shared" si="107"/>
        <v>99.954915936254736</v>
      </c>
    </row>
    <row r="406" spans="1:11" ht="42" customHeight="1" x14ac:dyDescent="0.2">
      <c r="A406" s="53" t="s">
        <v>71</v>
      </c>
      <c r="B406" s="47" t="s">
        <v>136</v>
      </c>
      <c r="C406" s="47" t="s">
        <v>17</v>
      </c>
      <c r="D406" s="47" t="s">
        <v>226</v>
      </c>
      <c r="E406" s="47" t="s">
        <v>138</v>
      </c>
      <c r="F406" s="47" t="s">
        <v>54</v>
      </c>
      <c r="G406" s="47" t="s">
        <v>72</v>
      </c>
      <c r="H406" s="55">
        <v>66542.36</v>
      </c>
      <c r="I406" s="55">
        <v>66542.36</v>
      </c>
      <c r="J406" s="55">
        <v>66512.36</v>
      </c>
      <c r="K406" s="45">
        <f t="shared" si="107"/>
        <v>99.954915936254736</v>
      </c>
    </row>
    <row r="407" spans="1:11" ht="40.5" customHeight="1" x14ac:dyDescent="0.2">
      <c r="A407" s="20" t="s">
        <v>164</v>
      </c>
      <c r="B407" s="21" t="s">
        <v>136</v>
      </c>
      <c r="C407" s="21" t="s">
        <v>17</v>
      </c>
      <c r="D407" s="21" t="s">
        <v>206</v>
      </c>
      <c r="E407" s="22" t="s">
        <v>0</v>
      </c>
      <c r="F407" s="22" t="s">
        <v>0</v>
      </c>
      <c r="G407" s="22" t="s">
        <v>0</v>
      </c>
      <c r="H407" s="65">
        <f t="shared" ref="H407:J410" si="145">H408</f>
        <v>50000</v>
      </c>
      <c r="I407" s="65">
        <f t="shared" si="145"/>
        <v>50000</v>
      </c>
      <c r="J407" s="51">
        <f t="shared" si="145"/>
        <v>50000</v>
      </c>
      <c r="K407" s="51">
        <f t="shared" si="107"/>
        <v>100</v>
      </c>
    </row>
    <row r="408" spans="1:11" ht="48" customHeight="1" x14ac:dyDescent="0.2">
      <c r="A408" s="20" t="s">
        <v>137</v>
      </c>
      <c r="B408" s="21" t="s">
        <v>136</v>
      </c>
      <c r="C408" s="21" t="s">
        <v>17</v>
      </c>
      <c r="D408" s="21" t="s">
        <v>206</v>
      </c>
      <c r="E408" s="21" t="s">
        <v>138</v>
      </c>
      <c r="F408" s="23" t="s">
        <v>0</v>
      </c>
      <c r="G408" s="23" t="s">
        <v>0</v>
      </c>
      <c r="H408" s="65">
        <f t="shared" si="145"/>
        <v>50000</v>
      </c>
      <c r="I408" s="65">
        <f t="shared" si="145"/>
        <v>50000</v>
      </c>
      <c r="J408" s="51">
        <f t="shared" si="145"/>
        <v>50000</v>
      </c>
      <c r="K408" s="51">
        <f t="shared" si="107"/>
        <v>100</v>
      </c>
    </row>
    <row r="409" spans="1:11" ht="37.5" customHeight="1" x14ac:dyDescent="0.2">
      <c r="A409" s="6" t="s">
        <v>164</v>
      </c>
      <c r="B409" s="16" t="s">
        <v>136</v>
      </c>
      <c r="C409" s="16" t="s">
        <v>17</v>
      </c>
      <c r="D409" s="16" t="s">
        <v>206</v>
      </c>
      <c r="E409" s="16" t="s">
        <v>138</v>
      </c>
      <c r="F409" s="16" t="s">
        <v>165</v>
      </c>
      <c r="G409" s="17" t="s">
        <v>0</v>
      </c>
      <c r="H409" s="68">
        <f t="shared" si="145"/>
        <v>50000</v>
      </c>
      <c r="I409" s="68">
        <f t="shared" si="145"/>
        <v>50000</v>
      </c>
      <c r="J409" s="55">
        <f t="shared" si="145"/>
        <v>50000</v>
      </c>
      <c r="K409" s="45">
        <f t="shared" ref="K409:K506" si="146">J409/I409*100</f>
        <v>100</v>
      </c>
    </row>
    <row r="410" spans="1:11" ht="39" customHeight="1" x14ac:dyDescent="0.2">
      <c r="A410" s="6" t="s">
        <v>123</v>
      </c>
      <c r="B410" s="16" t="s">
        <v>136</v>
      </c>
      <c r="C410" s="16" t="s">
        <v>17</v>
      </c>
      <c r="D410" s="16" t="s">
        <v>206</v>
      </c>
      <c r="E410" s="16" t="s">
        <v>138</v>
      </c>
      <c r="F410" s="16" t="s">
        <v>165</v>
      </c>
      <c r="G410" s="16" t="s">
        <v>124</v>
      </c>
      <c r="H410" s="68">
        <f t="shared" si="145"/>
        <v>50000</v>
      </c>
      <c r="I410" s="68">
        <f t="shared" si="145"/>
        <v>50000</v>
      </c>
      <c r="J410" s="55">
        <f t="shared" si="145"/>
        <v>50000</v>
      </c>
      <c r="K410" s="45">
        <f t="shared" si="146"/>
        <v>100</v>
      </c>
    </row>
    <row r="411" spans="1:11" ht="30.75" customHeight="1" x14ac:dyDescent="0.2">
      <c r="A411" s="6" t="s">
        <v>166</v>
      </c>
      <c r="B411" s="16" t="s">
        <v>136</v>
      </c>
      <c r="C411" s="16" t="s">
        <v>17</v>
      </c>
      <c r="D411" s="16" t="s">
        <v>206</v>
      </c>
      <c r="E411" s="16" t="s">
        <v>138</v>
      </c>
      <c r="F411" s="16" t="s">
        <v>165</v>
      </c>
      <c r="G411" s="16" t="s">
        <v>167</v>
      </c>
      <c r="H411" s="18">
        <v>50000</v>
      </c>
      <c r="I411" s="55">
        <v>50000</v>
      </c>
      <c r="J411" s="55">
        <v>50000</v>
      </c>
      <c r="K411" s="45">
        <f t="shared" si="146"/>
        <v>100</v>
      </c>
    </row>
    <row r="412" spans="1:11" s="26" customFormat="1" ht="22.5" customHeight="1" x14ac:dyDescent="0.2">
      <c r="A412" s="48" t="s">
        <v>168</v>
      </c>
      <c r="B412" s="49" t="s">
        <v>136</v>
      </c>
      <c r="C412" s="49" t="s">
        <v>17</v>
      </c>
      <c r="D412" s="49" t="s">
        <v>207</v>
      </c>
      <c r="E412" s="50" t="s">
        <v>0</v>
      </c>
      <c r="F412" s="50" t="s">
        <v>0</v>
      </c>
      <c r="G412" s="50" t="s">
        <v>0</v>
      </c>
      <c r="H412" s="51">
        <f t="shared" ref="H412:I414" si="147">H413</f>
        <v>337400</v>
      </c>
      <c r="I412" s="51">
        <f t="shared" si="147"/>
        <v>337400</v>
      </c>
      <c r="J412" s="51">
        <f>J413</f>
        <v>337400</v>
      </c>
      <c r="K412" s="51">
        <f t="shared" si="146"/>
        <v>100</v>
      </c>
    </row>
    <row r="413" spans="1:11" s="26" customFormat="1" ht="56.25" customHeight="1" x14ac:dyDescent="0.2">
      <c r="A413" s="48" t="s">
        <v>137</v>
      </c>
      <c r="B413" s="49" t="s">
        <v>136</v>
      </c>
      <c r="C413" s="49" t="s">
        <v>17</v>
      </c>
      <c r="D413" s="49" t="s">
        <v>207</v>
      </c>
      <c r="E413" s="49" t="s">
        <v>138</v>
      </c>
      <c r="F413" s="52" t="s">
        <v>0</v>
      </c>
      <c r="G413" s="52" t="s">
        <v>0</v>
      </c>
      <c r="H413" s="51">
        <f t="shared" si="147"/>
        <v>337400</v>
      </c>
      <c r="I413" s="51">
        <f t="shared" si="147"/>
        <v>337400</v>
      </c>
      <c r="J413" s="51">
        <f>J414</f>
        <v>337400</v>
      </c>
      <c r="K413" s="51">
        <f t="shared" si="146"/>
        <v>100</v>
      </c>
    </row>
    <row r="414" spans="1:11" s="26" customFormat="1" ht="27" customHeight="1" x14ac:dyDescent="0.2">
      <c r="A414" s="53" t="s">
        <v>168</v>
      </c>
      <c r="B414" s="47" t="s">
        <v>136</v>
      </c>
      <c r="C414" s="47" t="s">
        <v>17</v>
      </c>
      <c r="D414" s="47" t="s">
        <v>207</v>
      </c>
      <c r="E414" s="47" t="s">
        <v>138</v>
      </c>
      <c r="F414" s="47" t="s">
        <v>169</v>
      </c>
      <c r="G414" s="54" t="s">
        <v>0</v>
      </c>
      <c r="H414" s="55">
        <f t="shared" si="147"/>
        <v>337400</v>
      </c>
      <c r="I414" s="55">
        <f t="shared" si="147"/>
        <v>337400</v>
      </c>
      <c r="J414" s="55">
        <f>J415</f>
        <v>337400</v>
      </c>
      <c r="K414" s="55">
        <f t="shared" si="146"/>
        <v>100</v>
      </c>
    </row>
    <row r="415" spans="1:11" s="26" customFormat="1" ht="38.25" customHeight="1" x14ac:dyDescent="0.2">
      <c r="A415" s="53" t="s">
        <v>123</v>
      </c>
      <c r="B415" s="47" t="s">
        <v>136</v>
      </c>
      <c r="C415" s="47" t="s">
        <v>17</v>
      </c>
      <c r="D415" s="47" t="s">
        <v>207</v>
      </c>
      <c r="E415" s="47" t="s">
        <v>138</v>
      </c>
      <c r="F415" s="47" t="s">
        <v>169</v>
      </c>
      <c r="G415" s="47" t="s">
        <v>124</v>
      </c>
      <c r="H415" s="55">
        <f t="shared" ref="H415:I415" si="148">H416+H417</f>
        <v>337400</v>
      </c>
      <c r="I415" s="55">
        <f t="shared" si="148"/>
        <v>337400</v>
      </c>
      <c r="J415" s="55">
        <f>J416+J417</f>
        <v>337400</v>
      </c>
      <c r="K415" s="55">
        <f t="shared" si="146"/>
        <v>100</v>
      </c>
    </row>
    <row r="416" spans="1:11" s="26" customFormat="1" ht="28.5" customHeight="1" x14ac:dyDescent="0.2">
      <c r="A416" s="53" t="s">
        <v>168</v>
      </c>
      <c r="B416" s="47" t="s">
        <v>136</v>
      </c>
      <c r="C416" s="47" t="s">
        <v>17</v>
      </c>
      <c r="D416" s="47" t="s">
        <v>207</v>
      </c>
      <c r="E416" s="47" t="s">
        <v>138</v>
      </c>
      <c r="F416" s="47" t="s">
        <v>169</v>
      </c>
      <c r="G416" s="47" t="s">
        <v>170</v>
      </c>
      <c r="H416" s="55">
        <v>309400</v>
      </c>
      <c r="I416" s="55">
        <v>309400</v>
      </c>
      <c r="J416" s="55">
        <v>309400</v>
      </c>
      <c r="K416" s="55">
        <f t="shared" si="146"/>
        <v>100</v>
      </c>
    </row>
    <row r="417" spans="1:11" s="26" customFormat="1" ht="33.75" customHeight="1" x14ac:dyDescent="0.2">
      <c r="A417" s="53" t="s">
        <v>166</v>
      </c>
      <c r="B417" s="47" t="s">
        <v>136</v>
      </c>
      <c r="C417" s="47" t="s">
        <v>17</v>
      </c>
      <c r="D417" s="47" t="s">
        <v>207</v>
      </c>
      <c r="E417" s="47" t="s">
        <v>138</v>
      </c>
      <c r="F417" s="47" t="s">
        <v>169</v>
      </c>
      <c r="G417" s="47" t="s">
        <v>167</v>
      </c>
      <c r="H417" s="55">
        <v>28000</v>
      </c>
      <c r="I417" s="55">
        <v>28000</v>
      </c>
      <c r="J417" s="55">
        <v>28000</v>
      </c>
      <c r="K417" s="55">
        <f t="shared" si="146"/>
        <v>100</v>
      </c>
    </row>
    <row r="418" spans="1:11" s="61" customFormat="1" ht="41.25" customHeight="1" x14ac:dyDescent="0.2">
      <c r="A418" s="74" t="s">
        <v>371</v>
      </c>
      <c r="B418" s="75" t="s">
        <v>136</v>
      </c>
      <c r="C418" s="75" t="s">
        <v>17</v>
      </c>
      <c r="D418" s="75" t="s">
        <v>83</v>
      </c>
      <c r="E418" s="76" t="s">
        <v>0</v>
      </c>
      <c r="F418" s="76" t="s">
        <v>0</v>
      </c>
      <c r="G418" s="76" t="s">
        <v>0</v>
      </c>
      <c r="H418" s="77">
        <f t="shared" ref="H418:I421" si="149">H419</f>
        <v>238400</v>
      </c>
      <c r="I418" s="77">
        <f t="shared" si="149"/>
        <v>238400</v>
      </c>
      <c r="J418" s="77">
        <f>J419</f>
        <v>238400</v>
      </c>
      <c r="K418" s="77">
        <f t="shared" si="146"/>
        <v>100</v>
      </c>
    </row>
    <row r="419" spans="1:11" s="61" customFormat="1" ht="49.5" customHeight="1" x14ac:dyDescent="0.2">
      <c r="A419" s="74" t="s">
        <v>137</v>
      </c>
      <c r="B419" s="75" t="s">
        <v>136</v>
      </c>
      <c r="C419" s="75" t="s">
        <v>17</v>
      </c>
      <c r="D419" s="75" t="s">
        <v>83</v>
      </c>
      <c r="E419" s="75" t="s">
        <v>138</v>
      </c>
      <c r="F419" s="78" t="s">
        <v>0</v>
      </c>
      <c r="G419" s="78" t="s">
        <v>0</v>
      </c>
      <c r="H419" s="77">
        <f t="shared" si="149"/>
        <v>238400</v>
      </c>
      <c r="I419" s="77">
        <f t="shared" si="149"/>
        <v>238400</v>
      </c>
      <c r="J419" s="77">
        <f>J420</f>
        <v>238400</v>
      </c>
      <c r="K419" s="77">
        <f t="shared" si="146"/>
        <v>100</v>
      </c>
    </row>
    <row r="420" spans="1:11" s="61" customFormat="1" ht="39" customHeight="1" x14ac:dyDescent="0.2">
      <c r="A420" s="79" t="s">
        <v>371</v>
      </c>
      <c r="B420" s="73" t="s">
        <v>136</v>
      </c>
      <c r="C420" s="73" t="s">
        <v>17</v>
      </c>
      <c r="D420" s="73" t="s">
        <v>83</v>
      </c>
      <c r="E420" s="73" t="s">
        <v>138</v>
      </c>
      <c r="F420" s="73" t="s">
        <v>372</v>
      </c>
      <c r="G420" s="80" t="s">
        <v>0</v>
      </c>
      <c r="H420" s="81">
        <f t="shared" si="149"/>
        <v>238400</v>
      </c>
      <c r="I420" s="81">
        <f t="shared" si="149"/>
        <v>238400</v>
      </c>
      <c r="J420" s="68">
        <f>J421</f>
        <v>238400</v>
      </c>
      <c r="K420" s="81">
        <f t="shared" si="146"/>
        <v>100</v>
      </c>
    </row>
    <row r="421" spans="1:11" s="61" customFormat="1" ht="52.5" customHeight="1" x14ac:dyDescent="0.2">
      <c r="A421" s="79" t="s">
        <v>26</v>
      </c>
      <c r="B421" s="73" t="s">
        <v>136</v>
      </c>
      <c r="C421" s="73" t="s">
        <v>17</v>
      </c>
      <c r="D421" s="73" t="s">
        <v>83</v>
      </c>
      <c r="E421" s="73" t="s">
        <v>138</v>
      </c>
      <c r="F421" s="73" t="s">
        <v>372</v>
      </c>
      <c r="G421" s="73" t="s">
        <v>27</v>
      </c>
      <c r="H421" s="81">
        <f t="shared" si="149"/>
        <v>238400</v>
      </c>
      <c r="I421" s="81">
        <f t="shared" si="149"/>
        <v>238400</v>
      </c>
      <c r="J421" s="68">
        <f>J422</f>
        <v>238400</v>
      </c>
      <c r="K421" s="81">
        <f t="shared" si="146"/>
        <v>100</v>
      </c>
    </row>
    <row r="422" spans="1:11" s="61" customFormat="1" ht="51" customHeight="1" x14ac:dyDescent="0.2">
      <c r="A422" s="79" t="s">
        <v>28</v>
      </c>
      <c r="B422" s="73" t="s">
        <v>136</v>
      </c>
      <c r="C422" s="73" t="s">
        <v>17</v>
      </c>
      <c r="D422" s="73" t="s">
        <v>83</v>
      </c>
      <c r="E422" s="73" t="s">
        <v>138</v>
      </c>
      <c r="F422" s="73" t="s">
        <v>372</v>
      </c>
      <c r="G422" s="73" t="s">
        <v>29</v>
      </c>
      <c r="H422" s="68">
        <v>238400</v>
      </c>
      <c r="I422" s="68">
        <v>238400</v>
      </c>
      <c r="J422" s="68">
        <v>238400</v>
      </c>
      <c r="K422" s="81">
        <f t="shared" si="146"/>
        <v>100</v>
      </c>
    </row>
    <row r="423" spans="1:11" s="26" customFormat="1" ht="83.25" customHeight="1" x14ac:dyDescent="0.2">
      <c r="A423" s="48" t="s">
        <v>171</v>
      </c>
      <c r="B423" s="49" t="s">
        <v>136</v>
      </c>
      <c r="C423" s="49" t="s">
        <v>17</v>
      </c>
      <c r="D423" s="49" t="s">
        <v>86</v>
      </c>
      <c r="E423" s="50" t="s">
        <v>0</v>
      </c>
      <c r="F423" s="50" t="s">
        <v>0</v>
      </c>
      <c r="G423" s="50" t="s">
        <v>0</v>
      </c>
      <c r="H423" s="77">
        <f t="shared" ref="H423:I426" si="150">H424</f>
        <v>2375115</v>
      </c>
      <c r="I423" s="77">
        <f t="shared" si="150"/>
        <v>2375115</v>
      </c>
      <c r="J423" s="51">
        <f>J424</f>
        <v>2375115</v>
      </c>
      <c r="K423" s="51">
        <f t="shared" si="146"/>
        <v>100</v>
      </c>
    </row>
    <row r="424" spans="1:11" s="26" customFormat="1" ht="53.25" customHeight="1" x14ac:dyDescent="0.2">
      <c r="A424" s="48" t="s">
        <v>137</v>
      </c>
      <c r="B424" s="49" t="s">
        <v>136</v>
      </c>
      <c r="C424" s="49" t="s">
        <v>17</v>
      </c>
      <c r="D424" s="49" t="s">
        <v>86</v>
      </c>
      <c r="E424" s="49" t="s">
        <v>138</v>
      </c>
      <c r="F424" s="52" t="s">
        <v>0</v>
      </c>
      <c r="G424" s="52" t="s">
        <v>0</v>
      </c>
      <c r="H424" s="77">
        <f t="shared" si="150"/>
        <v>2375115</v>
      </c>
      <c r="I424" s="77">
        <f t="shared" si="150"/>
        <v>2375115</v>
      </c>
      <c r="J424" s="51">
        <f>J425</f>
        <v>2375115</v>
      </c>
      <c r="K424" s="51">
        <f t="shared" si="146"/>
        <v>100</v>
      </c>
    </row>
    <row r="425" spans="1:11" s="26" customFormat="1" ht="62.25" customHeight="1" x14ac:dyDescent="0.2">
      <c r="A425" s="53" t="s">
        <v>171</v>
      </c>
      <c r="B425" s="47" t="s">
        <v>136</v>
      </c>
      <c r="C425" s="47" t="s">
        <v>17</v>
      </c>
      <c r="D425" s="47" t="s">
        <v>86</v>
      </c>
      <c r="E425" s="47" t="s">
        <v>138</v>
      </c>
      <c r="F425" s="47" t="s">
        <v>172</v>
      </c>
      <c r="G425" s="54" t="s">
        <v>0</v>
      </c>
      <c r="H425" s="81">
        <f t="shared" si="150"/>
        <v>2375115</v>
      </c>
      <c r="I425" s="81">
        <f t="shared" si="150"/>
        <v>2375115</v>
      </c>
      <c r="J425" s="55">
        <f>J426</f>
        <v>2375115</v>
      </c>
      <c r="K425" s="55">
        <f t="shared" si="146"/>
        <v>100</v>
      </c>
    </row>
    <row r="426" spans="1:11" ht="49.5" customHeight="1" x14ac:dyDescent="0.2">
      <c r="A426" s="53" t="s">
        <v>123</v>
      </c>
      <c r="B426" s="47" t="s">
        <v>136</v>
      </c>
      <c r="C426" s="47" t="s">
        <v>17</v>
      </c>
      <c r="D426" s="47" t="s">
        <v>86</v>
      </c>
      <c r="E426" s="47" t="s">
        <v>138</v>
      </c>
      <c r="F426" s="47" t="s">
        <v>172</v>
      </c>
      <c r="G426" s="47" t="s">
        <v>124</v>
      </c>
      <c r="H426" s="81">
        <f t="shared" si="150"/>
        <v>2375115</v>
      </c>
      <c r="I426" s="81">
        <f t="shared" si="150"/>
        <v>2375115</v>
      </c>
      <c r="J426" s="55">
        <f>J427</f>
        <v>2375115</v>
      </c>
      <c r="K426" s="45">
        <f t="shared" si="146"/>
        <v>100</v>
      </c>
    </row>
    <row r="427" spans="1:11" ht="52.5" customHeight="1" x14ac:dyDescent="0.2">
      <c r="A427" s="53" t="s">
        <v>125</v>
      </c>
      <c r="B427" s="47" t="s">
        <v>136</v>
      </c>
      <c r="C427" s="47" t="s">
        <v>17</v>
      </c>
      <c r="D427" s="47" t="s">
        <v>86</v>
      </c>
      <c r="E427" s="47" t="s">
        <v>138</v>
      </c>
      <c r="F427" s="47" t="s">
        <v>172</v>
      </c>
      <c r="G427" s="47" t="s">
        <v>126</v>
      </c>
      <c r="H427" s="55">
        <v>2375115</v>
      </c>
      <c r="I427" s="55">
        <v>2375115</v>
      </c>
      <c r="J427" s="55">
        <v>2375115</v>
      </c>
      <c r="K427" s="45">
        <f t="shared" si="146"/>
        <v>100</v>
      </c>
    </row>
    <row r="428" spans="1:11" ht="32.25" customHeight="1" x14ac:dyDescent="0.2">
      <c r="A428" s="20" t="s">
        <v>173</v>
      </c>
      <c r="B428" s="21" t="s">
        <v>136</v>
      </c>
      <c r="C428" s="21" t="s">
        <v>17</v>
      </c>
      <c r="D428" s="21" t="s">
        <v>88</v>
      </c>
      <c r="E428" s="22" t="s">
        <v>0</v>
      </c>
      <c r="F428" s="22" t="s">
        <v>0</v>
      </c>
      <c r="G428" s="22" t="s">
        <v>0</v>
      </c>
      <c r="H428" s="51">
        <f t="shared" ref="H428:I430" si="151">H429</f>
        <v>59200</v>
      </c>
      <c r="I428" s="51">
        <f t="shared" si="151"/>
        <v>59200</v>
      </c>
      <c r="J428" s="51">
        <f>J429</f>
        <v>59200</v>
      </c>
      <c r="K428" s="51">
        <f t="shared" si="146"/>
        <v>100</v>
      </c>
    </row>
    <row r="429" spans="1:11" ht="51" customHeight="1" x14ac:dyDescent="0.2">
      <c r="A429" s="20" t="s">
        <v>137</v>
      </c>
      <c r="B429" s="21" t="s">
        <v>136</v>
      </c>
      <c r="C429" s="21" t="s">
        <v>17</v>
      </c>
      <c r="D429" s="21" t="s">
        <v>88</v>
      </c>
      <c r="E429" s="21" t="s">
        <v>138</v>
      </c>
      <c r="F429" s="23" t="s">
        <v>0</v>
      </c>
      <c r="G429" s="23" t="s">
        <v>0</v>
      </c>
      <c r="H429" s="51">
        <f t="shared" si="151"/>
        <v>59200</v>
      </c>
      <c r="I429" s="51">
        <f t="shared" si="151"/>
        <v>59200</v>
      </c>
      <c r="J429" s="51">
        <f>J430</f>
        <v>59200</v>
      </c>
      <c r="K429" s="51">
        <f t="shared" si="146"/>
        <v>100</v>
      </c>
    </row>
    <row r="430" spans="1:11" ht="45.75" customHeight="1" x14ac:dyDescent="0.2">
      <c r="A430" s="6" t="s">
        <v>173</v>
      </c>
      <c r="B430" s="16" t="s">
        <v>136</v>
      </c>
      <c r="C430" s="16" t="s">
        <v>17</v>
      </c>
      <c r="D430" s="16" t="s">
        <v>88</v>
      </c>
      <c r="E430" s="16" t="s">
        <v>138</v>
      </c>
      <c r="F430" s="16" t="s">
        <v>60</v>
      </c>
      <c r="G430" s="17" t="s">
        <v>0</v>
      </c>
      <c r="H430" s="55">
        <f t="shared" si="151"/>
        <v>59200</v>
      </c>
      <c r="I430" s="55">
        <f t="shared" si="151"/>
        <v>59200</v>
      </c>
      <c r="J430" s="55">
        <f>J431</f>
        <v>59200</v>
      </c>
      <c r="K430" s="45">
        <f t="shared" si="146"/>
        <v>100</v>
      </c>
    </row>
    <row r="431" spans="1:11" ht="69.75" customHeight="1" x14ac:dyDescent="0.2">
      <c r="A431" s="6" t="s">
        <v>40</v>
      </c>
      <c r="B431" s="16" t="s">
        <v>136</v>
      </c>
      <c r="C431" s="16" t="s">
        <v>17</v>
      </c>
      <c r="D431" s="16" t="s">
        <v>88</v>
      </c>
      <c r="E431" s="16" t="s">
        <v>138</v>
      </c>
      <c r="F431" s="16" t="s">
        <v>60</v>
      </c>
      <c r="G431" s="16" t="s">
        <v>41</v>
      </c>
      <c r="H431" s="55">
        <f t="shared" ref="H431:I431" si="152">H432+H433</f>
        <v>59200</v>
      </c>
      <c r="I431" s="55">
        <f t="shared" si="152"/>
        <v>59200</v>
      </c>
      <c r="J431" s="55">
        <f>J432+J433</f>
        <v>59200</v>
      </c>
      <c r="K431" s="45">
        <f t="shared" si="146"/>
        <v>100</v>
      </c>
    </row>
    <row r="432" spans="1:11" ht="32.25" customHeight="1" x14ac:dyDescent="0.2">
      <c r="A432" s="6" t="s">
        <v>42</v>
      </c>
      <c r="B432" s="16" t="s">
        <v>136</v>
      </c>
      <c r="C432" s="16" t="s">
        <v>17</v>
      </c>
      <c r="D432" s="16" t="s">
        <v>88</v>
      </c>
      <c r="E432" s="16" t="s">
        <v>138</v>
      </c>
      <c r="F432" s="16" t="s">
        <v>60</v>
      </c>
      <c r="G432" s="16" t="s">
        <v>43</v>
      </c>
      <c r="H432" s="18">
        <v>41200</v>
      </c>
      <c r="I432" s="55">
        <v>41200</v>
      </c>
      <c r="J432" s="55">
        <v>41200</v>
      </c>
      <c r="K432" s="45">
        <f t="shared" si="146"/>
        <v>100</v>
      </c>
    </row>
    <row r="433" spans="1:11" ht="33" customHeight="1" x14ac:dyDescent="0.2">
      <c r="A433" s="6" t="s">
        <v>57</v>
      </c>
      <c r="B433" s="16" t="s">
        <v>136</v>
      </c>
      <c r="C433" s="16" t="s">
        <v>17</v>
      </c>
      <c r="D433" s="16" t="s">
        <v>88</v>
      </c>
      <c r="E433" s="16" t="s">
        <v>138</v>
      </c>
      <c r="F433" s="16" t="s">
        <v>60</v>
      </c>
      <c r="G433" s="16" t="s">
        <v>58</v>
      </c>
      <c r="H433" s="18">
        <v>18000</v>
      </c>
      <c r="I433" s="55">
        <v>18000</v>
      </c>
      <c r="J433" s="55">
        <v>18000</v>
      </c>
      <c r="K433" s="45">
        <f t="shared" si="146"/>
        <v>100</v>
      </c>
    </row>
    <row r="434" spans="1:11" ht="60.75" customHeight="1" x14ac:dyDescent="0.2">
      <c r="A434" s="48" t="s">
        <v>353</v>
      </c>
      <c r="B434" s="49" t="s">
        <v>174</v>
      </c>
      <c r="C434" s="50" t="s">
        <v>0</v>
      </c>
      <c r="D434" s="50" t="s">
        <v>0</v>
      </c>
      <c r="E434" s="50" t="s">
        <v>0</v>
      </c>
      <c r="F434" s="50" t="s">
        <v>0</v>
      </c>
      <c r="G434" s="50" t="s">
        <v>0</v>
      </c>
      <c r="H434" s="51">
        <f t="shared" ref="H434:I436" si="153">H435</f>
        <v>8628020</v>
      </c>
      <c r="I434" s="51">
        <f t="shared" si="153"/>
        <v>8628020</v>
      </c>
      <c r="J434" s="51">
        <f>J435</f>
        <v>8255319.8300000001</v>
      </c>
      <c r="K434" s="51">
        <f t="shared" si="146"/>
        <v>95.680351111842583</v>
      </c>
    </row>
    <row r="435" spans="1:11" ht="90" customHeight="1" x14ac:dyDescent="0.2">
      <c r="A435" s="48" t="s">
        <v>227</v>
      </c>
      <c r="B435" s="49" t="s">
        <v>174</v>
      </c>
      <c r="C435" s="49" t="s">
        <v>17</v>
      </c>
      <c r="D435" s="49" t="s">
        <v>65</v>
      </c>
      <c r="E435" s="50" t="s">
        <v>0</v>
      </c>
      <c r="F435" s="50" t="s">
        <v>0</v>
      </c>
      <c r="G435" s="50" t="s">
        <v>0</v>
      </c>
      <c r="H435" s="51">
        <f t="shared" si="153"/>
        <v>8628020</v>
      </c>
      <c r="I435" s="51">
        <f t="shared" si="153"/>
        <v>8628020</v>
      </c>
      <c r="J435" s="51">
        <f>J436</f>
        <v>8255319.8300000001</v>
      </c>
      <c r="K435" s="51">
        <f t="shared" si="146"/>
        <v>95.680351111842583</v>
      </c>
    </row>
    <row r="436" spans="1:11" ht="70.5" customHeight="1" x14ac:dyDescent="0.2">
      <c r="A436" s="48" t="s">
        <v>280</v>
      </c>
      <c r="B436" s="49" t="s">
        <v>174</v>
      </c>
      <c r="C436" s="49" t="s">
        <v>17</v>
      </c>
      <c r="D436" s="49" t="s">
        <v>65</v>
      </c>
      <c r="E436" s="49" t="s">
        <v>32</v>
      </c>
      <c r="F436" s="52" t="s">
        <v>0</v>
      </c>
      <c r="G436" s="52" t="s">
        <v>0</v>
      </c>
      <c r="H436" s="51">
        <f t="shared" si="153"/>
        <v>8628020</v>
      </c>
      <c r="I436" s="51">
        <f t="shared" si="153"/>
        <v>8628020</v>
      </c>
      <c r="J436" s="51">
        <f>J437</f>
        <v>8255319.8300000001</v>
      </c>
      <c r="K436" s="51">
        <f t="shared" si="146"/>
        <v>95.680351111842583</v>
      </c>
    </row>
    <row r="437" spans="1:11" ht="62.25" customHeight="1" x14ac:dyDescent="0.2">
      <c r="A437" s="53" t="s">
        <v>20</v>
      </c>
      <c r="B437" s="47" t="s">
        <v>174</v>
      </c>
      <c r="C437" s="47" t="s">
        <v>17</v>
      </c>
      <c r="D437" s="47" t="s">
        <v>65</v>
      </c>
      <c r="E437" s="47" t="s">
        <v>32</v>
      </c>
      <c r="F437" s="47" t="s">
        <v>21</v>
      </c>
      <c r="G437" s="54" t="s">
        <v>0</v>
      </c>
      <c r="H437" s="55">
        <f>H438+H440</f>
        <v>8628020</v>
      </c>
      <c r="I437" s="55">
        <f t="shared" ref="I437:J437" si="154">I438+I440</f>
        <v>8628020</v>
      </c>
      <c r="J437" s="55">
        <f t="shared" si="154"/>
        <v>8255319.8300000001</v>
      </c>
      <c r="K437" s="45">
        <f t="shared" si="146"/>
        <v>95.680351111842583</v>
      </c>
    </row>
    <row r="438" spans="1:11" s="26" customFormat="1" ht="116.25" customHeight="1" x14ac:dyDescent="0.2">
      <c r="A438" s="53" t="s">
        <v>22</v>
      </c>
      <c r="B438" s="47" t="s">
        <v>174</v>
      </c>
      <c r="C438" s="47" t="s">
        <v>17</v>
      </c>
      <c r="D438" s="47" t="s">
        <v>65</v>
      </c>
      <c r="E438" s="47" t="s">
        <v>32</v>
      </c>
      <c r="F438" s="47" t="s">
        <v>21</v>
      </c>
      <c r="G438" s="47" t="s">
        <v>23</v>
      </c>
      <c r="H438" s="55">
        <f>H439</f>
        <v>8074065</v>
      </c>
      <c r="I438" s="55">
        <f>I439</f>
        <v>8074065</v>
      </c>
      <c r="J438" s="55">
        <f>J439</f>
        <v>7714227.6799999997</v>
      </c>
      <c r="K438" s="55">
        <f t="shared" si="146"/>
        <v>95.543294239023339</v>
      </c>
    </row>
    <row r="439" spans="1:11" s="26" customFormat="1" ht="46.5" customHeight="1" x14ac:dyDescent="0.2">
      <c r="A439" s="53" t="s">
        <v>24</v>
      </c>
      <c r="B439" s="47" t="s">
        <v>174</v>
      </c>
      <c r="C439" s="47" t="s">
        <v>17</v>
      </c>
      <c r="D439" s="47" t="s">
        <v>65</v>
      </c>
      <c r="E439" s="47" t="s">
        <v>32</v>
      </c>
      <c r="F439" s="47" t="s">
        <v>21</v>
      </c>
      <c r="G439" s="47" t="s">
        <v>25</v>
      </c>
      <c r="H439" s="55">
        <v>8074065</v>
      </c>
      <c r="I439" s="55">
        <v>8074065</v>
      </c>
      <c r="J439" s="55">
        <v>7714227.6799999997</v>
      </c>
      <c r="K439" s="45">
        <f t="shared" si="146"/>
        <v>95.543294239023339</v>
      </c>
    </row>
    <row r="440" spans="1:11" s="26" customFormat="1" ht="51.75" customHeight="1" x14ac:dyDescent="0.2">
      <c r="A440" s="53" t="s">
        <v>26</v>
      </c>
      <c r="B440" s="47" t="s">
        <v>174</v>
      </c>
      <c r="C440" s="47" t="s">
        <v>17</v>
      </c>
      <c r="D440" s="47" t="s">
        <v>65</v>
      </c>
      <c r="E440" s="47" t="s">
        <v>32</v>
      </c>
      <c r="F440" s="47" t="s">
        <v>21</v>
      </c>
      <c r="G440" s="47" t="s">
        <v>27</v>
      </c>
      <c r="H440" s="55">
        <f t="shared" ref="H440:I440" si="155">H441</f>
        <v>553955</v>
      </c>
      <c r="I440" s="55">
        <f t="shared" si="155"/>
        <v>553955</v>
      </c>
      <c r="J440" s="55">
        <f>J441</f>
        <v>541092.15</v>
      </c>
      <c r="K440" s="55">
        <f t="shared" si="146"/>
        <v>97.677997310250845</v>
      </c>
    </row>
    <row r="441" spans="1:11" ht="49.5" customHeight="1" x14ac:dyDescent="0.2">
      <c r="A441" s="53" t="s">
        <v>28</v>
      </c>
      <c r="B441" s="47" t="s">
        <v>174</v>
      </c>
      <c r="C441" s="47" t="s">
        <v>17</v>
      </c>
      <c r="D441" s="47" t="s">
        <v>65</v>
      </c>
      <c r="E441" s="47" t="s">
        <v>32</v>
      </c>
      <c r="F441" s="47" t="s">
        <v>21</v>
      </c>
      <c r="G441" s="47" t="s">
        <v>29</v>
      </c>
      <c r="H441" s="55">
        <v>553955</v>
      </c>
      <c r="I441" s="55">
        <v>553955</v>
      </c>
      <c r="J441" s="55">
        <v>541092.15</v>
      </c>
      <c r="K441" s="55">
        <f t="shared" si="146"/>
        <v>97.677997310250845</v>
      </c>
    </row>
    <row r="442" spans="1:11" ht="71.25" customHeight="1" x14ac:dyDescent="0.2">
      <c r="A442" s="48" t="s">
        <v>354</v>
      </c>
      <c r="B442" s="49" t="s">
        <v>175</v>
      </c>
      <c r="C442" s="50" t="s">
        <v>0</v>
      </c>
      <c r="D442" s="50" t="s">
        <v>0</v>
      </c>
      <c r="E442" s="50" t="s">
        <v>0</v>
      </c>
      <c r="F442" s="50" t="s">
        <v>0</v>
      </c>
      <c r="G442" s="50" t="s">
        <v>0</v>
      </c>
      <c r="H442" s="51">
        <f t="shared" ref="H442:I442" si="156">H451+H460+H465+H443</f>
        <v>8172792.1100000003</v>
      </c>
      <c r="I442" s="51">
        <f t="shared" si="156"/>
        <v>8172792.1100000003</v>
      </c>
      <c r="J442" s="51">
        <f>J451+J460+J465+J443</f>
        <v>7851279.9000000004</v>
      </c>
      <c r="K442" s="51">
        <f t="shared" si="146"/>
        <v>96.066066459630036</v>
      </c>
    </row>
    <row r="443" spans="1:11" ht="74.25" customHeight="1" x14ac:dyDescent="0.2">
      <c r="A443" s="56" t="s">
        <v>355</v>
      </c>
      <c r="B443" s="57" t="s">
        <v>175</v>
      </c>
      <c r="C443" s="50" t="s">
        <v>0</v>
      </c>
      <c r="D443" s="50" t="s">
        <v>0</v>
      </c>
      <c r="E443" s="50" t="s">
        <v>0</v>
      </c>
      <c r="F443" s="50" t="s">
        <v>0</v>
      </c>
      <c r="G443" s="50" t="s">
        <v>0</v>
      </c>
      <c r="H443" s="51">
        <f t="shared" ref="H443:I443" si="157">H444</f>
        <v>113666.11</v>
      </c>
      <c r="I443" s="51">
        <f t="shared" si="157"/>
        <v>113666.11</v>
      </c>
      <c r="J443" s="51">
        <f>J444</f>
        <v>113666.11</v>
      </c>
      <c r="K443" s="51">
        <f t="shared" si="146"/>
        <v>100</v>
      </c>
    </row>
    <row r="444" spans="1:11" ht="82.5" customHeight="1" x14ac:dyDescent="0.2">
      <c r="A444" s="48" t="s">
        <v>281</v>
      </c>
      <c r="B444" s="57" t="s">
        <v>175</v>
      </c>
      <c r="C444" s="57" t="s">
        <v>17</v>
      </c>
      <c r="D444" s="57" t="s">
        <v>18</v>
      </c>
      <c r="E444" s="57" t="s">
        <v>176</v>
      </c>
      <c r="F444" s="58" t="s">
        <v>0</v>
      </c>
      <c r="G444" s="58" t="s">
        <v>0</v>
      </c>
      <c r="H444" s="51">
        <f t="shared" ref="H444:I444" si="158">H445+H448</f>
        <v>113666.11</v>
      </c>
      <c r="I444" s="51">
        <f t="shared" si="158"/>
        <v>113666.11</v>
      </c>
      <c r="J444" s="51">
        <f>J445+J448</f>
        <v>113666.11</v>
      </c>
      <c r="K444" s="51">
        <f t="shared" si="146"/>
        <v>100</v>
      </c>
    </row>
    <row r="445" spans="1:11" ht="46.5" customHeight="1" x14ac:dyDescent="0.2">
      <c r="A445" s="43" t="s">
        <v>186</v>
      </c>
      <c r="B445" s="42" t="s">
        <v>175</v>
      </c>
      <c r="C445" s="42" t="s">
        <v>17</v>
      </c>
      <c r="D445" s="42" t="s">
        <v>18</v>
      </c>
      <c r="E445" s="42" t="s">
        <v>176</v>
      </c>
      <c r="F445" s="42" t="s">
        <v>237</v>
      </c>
      <c r="G445" s="44" t="s">
        <v>0</v>
      </c>
      <c r="H445" s="55">
        <f t="shared" ref="H445:I446" si="159">H446</f>
        <v>1116.79</v>
      </c>
      <c r="I445" s="55">
        <f t="shared" si="159"/>
        <v>1116.79</v>
      </c>
      <c r="J445" s="55">
        <f>J446</f>
        <v>1116.79</v>
      </c>
      <c r="K445" s="55">
        <f t="shared" si="146"/>
        <v>100</v>
      </c>
    </row>
    <row r="446" spans="1:11" ht="36" customHeight="1" x14ac:dyDescent="0.2">
      <c r="A446" s="43" t="s">
        <v>33</v>
      </c>
      <c r="B446" s="42" t="s">
        <v>175</v>
      </c>
      <c r="C446" s="42" t="s">
        <v>17</v>
      </c>
      <c r="D446" s="42" t="s">
        <v>18</v>
      </c>
      <c r="E446" s="42" t="s">
        <v>176</v>
      </c>
      <c r="F446" s="42" t="s">
        <v>237</v>
      </c>
      <c r="G446" s="42" t="s">
        <v>34</v>
      </c>
      <c r="H446" s="55">
        <f t="shared" si="159"/>
        <v>1116.79</v>
      </c>
      <c r="I446" s="55">
        <f t="shared" si="159"/>
        <v>1116.79</v>
      </c>
      <c r="J446" s="55">
        <f>J447</f>
        <v>1116.79</v>
      </c>
      <c r="K446" s="55">
        <f t="shared" si="146"/>
        <v>100</v>
      </c>
    </row>
    <row r="447" spans="1:11" ht="28.5" customHeight="1" x14ac:dyDescent="0.2">
      <c r="A447" s="43" t="s">
        <v>189</v>
      </c>
      <c r="B447" s="42" t="s">
        <v>175</v>
      </c>
      <c r="C447" s="42" t="s">
        <v>17</v>
      </c>
      <c r="D447" s="42" t="s">
        <v>18</v>
      </c>
      <c r="E447" s="42" t="s">
        <v>176</v>
      </c>
      <c r="F447" s="42" t="s">
        <v>237</v>
      </c>
      <c r="G447" s="42" t="s">
        <v>238</v>
      </c>
      <c r="H447" s="55">
        <v>1116.79</v>
      </c>
      <c r="I447" s="55">
        <v>1116.79</v>
      </c>
      <c r="J447" s="55">
        <v>1116.79</v>
      </c>
      <c r="K447" s="55">
        <f t="shared" si="146"/>
        <v>100</v>
      </c>
    </row>
    <row r="448" spans="1:11" s="7" customFormat="1" ht="54.75" customHeight="1" x14ac:dyDescent="0.2">
      <c r="A448" s="43" t="s">
        <v>231</v>
      </c>
      <c r="B448" s="42" t="s">
        <v>175</v>
      </c>
      <c r="C448" s="42" t="s">
        <v>17</v>
      </c>
      <c r="D448" s="42" t="s">
        <v>18</v>
      </c>
      <c r="E448" s="42" t="s">
        <v>176</v>
      </c>
      <c r="F448" s="42" t="s">
        <v>232</v>
      </c>
      <c r="G448" s="44" t="s">
        <v>0</v>
      </c>
      <c r="H448" s="55">
        <f t="shared" ref="H448:I449" si="160">H449</f>
        <v>112549.32</v>
      </c>
      <c r="I448" s="55">
        <f t="shared" si="160"/>
        <v>112549.32</v>
      </c>
      <c r="J448" s="55">
        <f>J449</f>
        <v>112549.32</v>
      </c>
      <c r="K448" s="55">
        <f t="shared" si="146"/>
        <v>100</v>
      </c>
    </row>
    <row r="449" spans="1:11" s="7" customFormat="1" ht="60" customHeight="1" x14ac:dyDescent="0.2">
      <c r="A449" s="43" t="s">
        <v>26</v>
      </c>
      <c r="B449" s="42" t="s">
        <v>175</v>
      </c>
      <c r="C449" s="42" t="s">
        <v>17</v>
      </c>
      <c r="D449" s="42" t="s">
        <v>18</v>
      </c>
      <c r="E449" s="42" t="s">
        <v>176</v>
      </c>
      <c r="F449" s="42" t="s">
        <v>232</v>
      </c>
      <c r="G449" s="42" t="s">
        <v>27</v>
      </c>
      <c r="H449" s="55">
        <f t="shared" si="160"/>
        <v>112549.32</v>
      </c>
      <c r="I449" s="55">
        <f t="shared" si="160"/>
        <v>112549.32</v>
      </c>
      <c r="J449" s="55">
        <f>J450</f>
        <v>112549.32</v>
      </c>
      <c r="K449" s="55">
        <f t="shared" si="146"/>
        <v>100</v>
      </c>
    </row>
    <row r="450" spans="1:11" s="7" customFormat="1" ht="69.75" customHeight="1" x14ac:dyDescent="0.2">
      <c r="A450" s="43" t="s">
        <v>28</v>
      </c>
      <c r="B450" s="42" t="s">
        <v>175</v>
      </c>
      <c r="C450" s="42" t="s">
        <v>17</v>
      </c>
      <c r="D450" s="42" t="s">
        <v>18</v>
      </c>
      <c r="E450" s="42" t="s">
        <v>176</v>
      </c>
      <c r="F450" s="42" t="s">
        <v>232</v>
      </c>
      <c r="G450" s="42" t="s">
        <v>29</v>
      </c>
      <c r="H450" s="45">
        <v>112549.32</v>
      </c>
      <c r="I450" s="45">
        <v>112549.32</v>
      </c>
      <c r="J450" s="55">
        <v>112549.32</v>
      </c>
      <c r="K450" s="55">
        <f t="shared" si="146"/>
        <v>100</v>
      </c>
    </row>
    <row r="451" spans="1:11" ht="56.25" customHeight="1" x14ac:dyDescent="0.2">
      <c r="A451" s="48" t="s">
        <v>52</v>
      </c>
      <c r="B451" s="49" t="s">
        <v>175</v>
      </c>
      <c r="C451" s="49" t="s">
        <v>17</v>
      </c>
      <c r="D451" s="49" t="s">
        <v>65</v>
      </c>
      <c r="E451" s="50" t="s">
        <v>0</v>
      </c>
      <c r="F451" s="50" t="s">
        <v>0</v>
      </c>
      <c r="G451" s="50" t="s">
        <v>0</v>
      </c>
      <c r="H451" s="51">
        <f t="shared" ref="H451:I452" si="161">H452</f>
        <v>5711096</v>
      </c>
      <c r="I451" s="51">
        <f t="shared" si="161"/>
        <v>5711096</v>
      </c>
      <c r="J451" s="51">
        <f>J452</f>
        <v>5583606.79</v>
      </c>
      <c r="K451" s="51">
        <f t="shared" si="146"/>
        <v>97.767692751093662</v>
      </c>
    </row>
    <row r="452" spans="1:11" ht="81.75" customHeight="1" x14ac:dyDescent="0.2">
      <c r="A452" s="48" t="s">
        <v>281</v>
      </c>
      <c r="B452" s="49" t="s">
        <v>175</v>
      </c>
      <c r="C452" s="49" t="s">
        <v>17</v>
      </c>
      <c r="D452" s="49" t="s">
        <v>65</v>
      </c>
      <c r="E452" s="49" t="s">
        <v>176</v>
      </c>
      <c r="F452" s="52" t="s">
        <v>0</v>
      </c>
      <c r="G452" s="52" t="s">
        <v>0</v>
      </c>
      <c r="H452" s="51">
        <f t="shared" si="161"/>
        <v>5711096</v>
      </c>
      <c r="I452" s="51">
        <f t="shared" si="161"/>
        <v>5711096</v>
      </c>
      <c r="J452" s="51">
        <f>J453</f>
        <v>5583606.79</v>
      </c>
      <c r="K452" s="51">
        <f t="shared" si="146"/>
        <v>97.767692751093662</v>
      </c>
    </row>
    <row r="453" spans="1:11" ht="62.25" customHeight="1" x14ac:dyDescent="0.2">
      <c r="A453" s="53" t="s">
        <v>52</v>
      </c>
      <c r="B453" s="47" t="s">
        <v>175</v>
      </c>
      <c r="C453" s="47" t="s">
        <v>17</v>
      </c>
      <c r="D453" s="47" t="s">
        <v>65</v>
      </c>
      <c r="E453" s="47" t="s">
        <v>176</v>
      </c>
      <c r="F453" s="47" t="s">
        <v>21</v>
      </c>
      <c r="G453" s="54" t="s">
        <v>0</v>
      </c>
      <c r="H453" s="55">
        <f t="shared" ref="H453:I453" si="162">H454+H456</f>
        <v>5711096</v>
      </c>
      <c r="I453" s="55">
        <f t="shared" si="162"/>
        <v>5711096</v>
      </c>
      <c r="J453" s="55">
        <f>J454+J456</f>
        <v>5583606.79</v>
      </c>
      <c r="K453" s="55">
        <f t="shared" si="146"/>
        <v>97.767692751093662</v>
      </c>
    </row>
    <row r="454" spans="1:11" ht="111.75" customHeight="1" x14ac:dyDescent="0.2">
      <c r="A454" s="53" t="s">
        <v>22</v>
      </c>
      <c r="B454" s="47" t="s">
        <v>175</v>
      </c>
      <c r="C454" s="47" t="s">
        <v>17</v>
      </c>
      <c r="D454" s="47" t="s">
        <v>65</v>
      </c>
      <c r="E454" s="47" t="s">
        <v>176</v>
      </c>
      <c r="F454" s="47" t="s">
        <v>21</v>
      </c>
      <c r="G454" s="47" t="s">
        <v>23</v>
      </c>
      <c r="H454" s="81">
        <f t="shared" ref="H454:I454" si="163">H455</f>
        <v>5520220</v>
      </c>
      <c r="I454" s="81">
        <f t="shared" si="163"/>
        <v>5520220</v>
      </c>
      <c r="J454" s="55">
        <f>J455</f>
        <v>5392730.79</v>
      </c>
      <c r="K454" s="55">
        <f t="shared" si="146"/>
        <v>97.690504907413114</v>
      </c>
    </row>
    <row r="455" spans="1:11" s="11" customFormat="1" ht="66" customHeight="1" x14ac:dyDescent="0.2">
      <c r="A455" s="53" t="s">
        <v>24</v>
      </c>
      <c r="B455" s="47" t="s">
        <v>175</v>
      </c>
      <c r="C455" s="47" t="s">
        <v>17</v>
      </c>
      <c r="D455" s="47" t="s">
        <v>65</v>
      </c>
      <c r="E455" s="47" t="s">
        <v>176</v>
      </c>
      <c r="F455" s="47" t="s">
        <v>21</v>
      </c>
      <c r="G455" s="47" t="s">
        <v>25</v>
      </c>
      <c r="H455" s="55">
        <v>5520220</v>
      </c>
      <c r="I455" s="55">
        <v>5520220</v>
      </c>
      <c r="J455" s="55">
        <v>5392730.79</v>
      </c>
      <c r="K455" s="55">
        <f t="shared" si="146"/>
        <v>97.690504907413114</v>
      </c>
    </row>
    <row r="456" spans="1:11" s="11" customFormat="1" ht="59.25" customHeight="1" x14ac:dyDescent="0.2">
      <c r="A456" s="53" t="s">
        <v>26</v>
      </c>
      <c r="B456" s="47" t="s">
        <v>175</v>
      </c>
      <c r="C456" s="47" t="s">
        <v>17</v>
      </c>
      <c r="D456" s="47" t="s">
        <v>65</v>
      </c>
      <c r="E456" s="47" t="s">
        <v>176</v>
      </c>
      <c r="F456" s="47" t="s">
        <v>21</v>
      </c>
      <c r="G456" s="47" t="s">
        <v>27</v>
      </c>
      <c r="H456" s="55">
        <v>190876</v>
      </c>
      <c r="I456" s="55">
        <v>190876</v>
      </c>
      <c r="J456" s="55">
        <f>J457</f>
        <v>190876</v>
      </c>
      <c r="K456" s="45">
        <f t="shared" si="146"/>
        <v>100</v>
      </c>
    </row>
    <row r="457" spans="1:11" s="11" customFormat="1" ht="54.75" customHeight="1" x14ac:dyDescent="0.2">
      <c r="A457" s="53" t="s">
        <v>28</v>
      </c>
      <c r="B457" s="47" t="s">
        <v>175</v>
      </c>
      <c r="C457" s="47" t="s">
        <v>17</v>
      </c>
      <c r="D457" s="47" t="s">
        <v>65</v>
      </c>
      <c r="E457" s="47" t="s">
        <v>176</v>
      </c>
      <c r="F457" s="47" t="s">
        <v>21</v>
      </c>
      <c r="G457" s="47" t="s">
        <v>29</v>
      </c>
      <c r="H457" s="55">
        <v>190876</v>
      </c>
      <c r="I457" s="55">
        <v>190876</v>
      </c>
      <c r="J457" s="55">
        <v>190876</v>
      </c>
      <c r="K457" s="45">
        <f t="shared" si="146"/>
        <v>100</v>
      </c>
    </row>
    <row r="458" spans="1:11" ht="33.75" customHeight="1" x14ac:dyDescent="0.2">
      <c r="A458" s="53" t="s">
        <v>33</v>
      </c>
      <c r="B458" s="47" t="s">
        <v>175</v>
      </c>
      <c r="C458" s="47" t="s">
        <v>17</v>
      </c>
      <c r="D458" s="47" t="s">
        <v>65</v>
      </c>
      <c r="E458" s="47" t="s">
        <v>176</v>
      </c>
      <c r="F458" s="47" t="s">
        <v>21</v>
      </c>
      <c r="G458" s="47" t="s">
        <v>34</v>
      </c>
      <c r="H458" s="55">
        <v>0</v>
      </c>
      <c r="I458" s="55">
        <v>0</v>
      </c>
      <c r="J458" s="55">
        <v>0</v>
      </c>
      <c r="K458" s="55" t="e">
        <f t="shared" si="146"/>
        <v>#DIV/0!</v>
      </c>
    </row>
    <row r="459" spans="1:11" ht="42" customHeight="1" x14ac:dyDescent="0.2">
      <c r="A459" s="53" t="s">
        <v>71</v>
      </c>
      <c r="B459" s="47" t="s">
        <v>175</v>
      </c>
      <c r="C459" s="47" t="s">
        <v>17</v>
      </c>
      <c r="D459" s="47" t="s">
        <v>65</v>
      </c>
      <c r="E459" s="47" t="s">
        <v>176</v>
      </c>
      <c r="F459" s="47" t="s">
        <v>21</v>
      </c>
      <c r="G459" s="47" t="s">
        <v>72</v>
      </c>
      <c r="H459" s="55">
        <v>0</v>
      </c>
      <c r="I459" s="55">
        <v>0</v>
      </c>
      <c r="J459" s="55">
        <v>0</v>
      </c>
      <c r="K459" s="55" t="e">
        <f t="shared" si="146"/>
        <v>#DIV/0!</v>
      </c>
    </row>
    <row r="460" spans="1:11" ht="74.25" customHeight="1" x14ac:dyDescent="0.2">
      <c r="A460" s="48" t="s">
        <v>178</v>
      </c>
      <c r="B460" s="49" t="s">
        <v>175</v>
      </c>
      <c r="C460" s="49" t="s">
        <v>17</v>
      </c>
      <c r="D460" s="49" t="s">
        <v>136</v>
      </c>
      <c r="E460" s="50" t="s">
        <v>0</v>
      </c>
      <c r="F460" s="50" t="s">
        <v>0</v>
      </c>
      <c r="G460" s="50" t="s">
        <v>0</v>
      </c>
      <c r="H460" s="51">
        <f t="shared" ref="H460:I463" si="164">H461</f>
        <v>122337</v>
      </c>
      <c r="I460" s="51">
        <f t="shared" si="164"/>
        <v>122337</v>
      </c>
      <c r="J460" s="51">
        <f>J461</f>
        <v>122337</v>
      </c>
      <c r="K460" s="51">
        <f t="shared" si="146"/>
        <v>100</v>
      </c>
    </row>
    <row r="461" spans="1:11" ht="77.25" customHeight="1" x14ac:dyDescent="0.2">
      <c r="A461" s="48" t="s">
        <v>281</v>
      </c>
      <c r="B461" s="49" t="s">
        <v>175</v>
      </c>
      <c r="C461" s="49" t="s">
        <v>17</v>
      </c>
      <c r="D461" s="49" t="s">
        <v>136</v>
      </c>
      <c r="E461" s="49" t="s">
        <v>176</v>
      </c>
      <c r="F461" s="52" t="s">
        <v>0</v>
      </c>
      <c r="G461" s="52" t="s">
        <v>0</v>
      </c>
      <c r="H461" s="51">
        <f t="shared" si="164"/>
        <v>122337</v>
      </c>
      <c r="I461" s="51">
        <f t="shared" si="164"/>
        <v>122337</v>
      </c>
      <c r="J461" s="51">
        <f>J462</f>
        <v>122337</v>
      </c>
      <c r="K461" s="51">
        <f t="shared" si="146"/>
        <v>100</v>
      </c>
    </row>
    <row r="462" spans="1:11" ht="48" customHeight="1" x14ac:dyDescent="0.2">
      <c r="A462" s="53" t="s">
        <v>178</v>
      </c>
      <c r="B462" s="47" t="s">
        <v>175</v>
      </c>
      <c r="C462" s="47" t="s">
        <v>17</v>
      </c>
      <c r="D462" s="47" t="s">
        <v>136</v>
      </c>
      <c r="E462" s="47" t="s">
        <v>176</v>
      </c>
      <c r="F462" s="47" t="s">
        <v>283</v>
      </c>
      <c r="G462" s="54" t="s">
        <v>0</v>
      </c>
      <c r="H462" s="55">
        <f t="shared" si="164"/>
        <v>122337</v>
      </c>
      <c r="I462" s="55">
        <f t="shared" si="164"/>
        <v>122337</v>
      </c>
      <c r="J462" s="55">
        <f>J463</f>
        <v>122337</v>
      </c>
      <c r="K462" s="55">
        <f t="shared" si="146"/>
        <v>100</v>
      </c>
    </row>
    <row r="463" spans="1:11" ht="58.5" customHeight="1" x14ac:dyDescent="0.2">
      <c r="A463" s="53" t="s">
        <v>26</v>
      </c>
      <c r="B463" s="47" t="s">
        <v>175</v>
      </c>
      <c r="C463" s="47" t="s">
        <v>17</v>
      </c>
      <c r="D463" s="47" t="s">
        <v>136</v>
      </c>
      <c r="E463" s="47" t="s">
        <v>176</v>
      </c>
      <c r="F463" s="47" t="s">
        <v>283</v>
      </c>
      <c r="G463" s="47" t="s">
        <v>27</v>
      </c>
      <c r="H463" s="55">
        <f t="shared" si="164"/>
        <v>122337</v>
      </c>
      <c r="I463" s="55">
        <f t="shared" si="164"/>
        <v>122337</v>
      </c>
      <c r="J463" s="55">
        <f>J464</f>
        <v>122337</v>
      </c>
      <c r="K463" s="55">
        <f t="shared" si="146"/>
        <v>100</v>
      </c>
    </row>
    <row r="464" spans="1:11" ht="52.5" customHeight="1" x14ac:dyDescent="0.2">
      <c r="A464" s="53" t="s">
        <v>28</v>
      </c>
      <c r="B464" s="47" t="s">
        <v>175</v>
      </c>
      <c r="C464" s="47" t="s">
        <v>17</v>
      </c>
      <c r="D464" s="47" t="s">
        <v>136</v>
      </c>
      <c r="E464" s="47" t="s">
        <v>176</v>
      </c>
      <c r="F464" s="47" t="s">
        <v>283</v>
      </c>
      <c r="G464" s="47" t="s">
        <v>29</v>
      </c>
      <c r="H464" s="55">
        <v>122337</v>
      </c>
      <c r="I464" s="55">
        <v>122337</v>
      </c>
      <c r="J464" s="55">
        <v>122337</v>
      </c>
      <c r="K464" s="55">
        <f t="shared" si="146"/>
        <v>100</v>
      </c>
    </row>
    <row r="465" spans="1:11" ht="55.5" customHeight="1" x14ac:dyDescent="0.2">
      <c r="A465" s="20" t="s">
        <v>177</v>
      </c>
      <c r="B465" s="21" t="s">
        <v>175</v>
      </c>
      <c r="C465" s="21" t="s">
        <v>17</v>
      </c>
      <c r="D465" s="21" t="s">
        <v>196</v>
      </c>
      <c r="E465" s="22" t="s">
        <v>0</v>
      </c>
      <c r="F465" s="22" t="s">
        <v>0</v>
      </c>
      <c r="G465" s="22" t="s">
        <v>0</v>
      </c>
      <c r="H465" s="55">
        <f t="shared" ref="H465:I468" si="165">H466</f>
        <v>2225693</v>
      </c>
      <c r="I465" s="55">
        <f t="shared" si="165"/>
        <v>2225693</v>
      </c>
      <c r="J465" s="55">
        <f>J466</f>
        <v>2031670</v>
      </c>
      <c r="K465" s="55">
        <f t="shared" si="146"/>
        <v>91.282580301955392</v>
      </c>
    </row>
    <row r="466" spans="1:11" ht="81.75" customHeight="1" x14ac:dyDescent="0.2">
      <c r="A466" s="20" t="s">
        <v>281</v>
      </c>
      <c r="B466" s="21" t="s">
        <v>175</v>
      </c>
      <c r="C466" s="21" t="s">
        <v>17</v>
      </c>
      <c r="D466" s="21" t="s">
        <v>196</v>
      </c>
      <c r="E466" s="21" t="s">
        <v>176</v>
      </c>
      <c r="F466" s="23" t="s">
        <v>0</v>
      </c>
      <c r="G466" s="23" t="s">
        <v>0</v>
      </c>
      <c r="H466" s="55">
        <f t="shared" si="165"/>
        <v>2225693</v>
      </c>
      <c r="I466" s="55">
        <f t="shared" si="165"/>
        <v>2225693</v>
      </c>
      <c r="J466" s="55">
        <f>J467</f>
        <v>2031670</v>
      </c>
      <c r="K466" s="55">
        <f t="shared" si="146"/>
        <v>91.282580301955392</v>
      </c>
    </row>
    <row r="467" spans="1:11" ht="62.25" customHeight="1" x14ac:dyDescent="0.2">
      <c r="A467" s="6" t="s">
        <v>177</v>
      </c>
      <c r="B467" s="16" t="s">
        <v>175</v>
      </c>
      <c r="C467" s="16" t="s">
        <v>17</v>
      </c>
      <c r="D467" s="16" t="s">
        <v>196</v>
      </c>
      <c r="E467" s="16" t="s">
        <v>176</v>
      </c>
      <c r="F467" s="16" t="s">
        <v>282</v>
      </c>
      <c r="G467" s="17" t="s">
        <v>0</v>
      </c>
      <c r="H467" s="55">
        <f t="shared" si="165"/>
        <v>2225693</v>
      </c>
      <c r="I467" s="55">
        <f t="shared" si="165"/>
        <v>2225693</v>
      </c>
      <c r="J467" s="55">
        <f>J468</f>
        <v>2031670</v>
      </c>
      <c r="K467" s="55">
        <f t="shared" si="146"/>
        <v>91.282580301955392</v>
      </c>
    </row>
    <row r="468" spans="1:11" ht="57" customHeight="1" x14ac:dyDescent="0.2">
      <c r="A468" s="6" t="s">
        <v>26</v>
      </c>
      <c r="B468" s="16" t="s">
        <v>175</v>
      </c>
      <c r="C468" s="16" t="s">
        <v>17</v>
      </c>
      <c r="D468" s="16" t="s">
        <v>196</v>
      </c>
      <c r="E468" s="16" t="s">
        <v>176</v>
      </c>
      <c r="F468" s="16" t="s">
        <v>282</v>
      </c>
      <c r="G468" s="16" t="s">
        <v>27</v>
      </c>
      <c r="H468" s="55">
        <f t="shared" si="165"/>
        <v>2225693</v>
      </c>
      <c r="I468" s="55">
        <f t="shared" si="165"/>
        <v>2225693</v>
      </c>
      <c r="J468" s="55">
        <f>J469</f>
        <v>2031670</v>
      </c>
      <c r="K468" s="55">
        <f t="shared" si="146"/>
        <v>91.282580301955392</v>
      </c>
    </row>
    <row r="469" spans="1:11" ht="63.75" customHeight="1" x14ac:dyDescent="0.2">
      <c r="A469" s="6" t="s">
        <v>28</v>
      </c>
      <c r="B469" s="16" t="s">
        <v>175</v>
      </c>
      <c r="C469" s="16" t="s">
        <v>17</v>
      </c>
      <c r="D469" s="16" t="s">
        <v>196</v>
      </c>
      <c r="E469" s="16" t="s">
        <v>176</v>
      </c>
      <c r="F469" s="16" t="s">
        <v>282</v>
      </c>
      <c r="G469" s="16" t="s">
        <v>29</v>
      </c>
      <c r="H469" s="18">
        <v>2225693</v>
      </c>
      <c r="I469" s="55">
        <v>2225693</v>
      </c>
      <c r="J469" s="55">
        <v>2031670</v>
      </c>
      <c r="K469" s="55">
        <f t="shared" si="146"/>
        <v>91.282580301955392</v>
      </c>
    </row>
    <row r="470" spans="1:11" ht="88.5" customHeight="1" x14ac:dyDescent="0.2">
      <c r="A470" s="48" t="s">
        <v>284</v>
      </c>
      <c r="B470" s="49" t="s">
        <v>203</v>
      </c>
      <c r="C470" s="50" t="s">
        <v>0</v>
      </c>
      <c r="D470" s="50" t="s">
        <v>0</v>
      </c>
      <c r="E470" s="50" t="s">
        <v>0</v>
      </c>
      <c r="F470" s="50" t="s">
        <v>0</v>
      </c>
      <c r="G470" s="50" t="s">
        <v>0</v>
      </c>
      <c r="H470" s="51">
        <f t="shared" ref="H470:I470" si="166">H471+H476+H484+H495+H503+H511+H518+H525+H543+H551+H538</f>
        <v>114531162.7</v>
      </c>
      <c r="I470" s="51">
        <f t="shared" si="166"/>
        <v>114531162.7</v>
      </c>
      <c r="J470" s="51">
        <f>J471+J476+J484+J495+J503+J511+J518+J525+J543+J551+J538</f>
        <v>111874968.09</v>
      </c>
      <c r="K470" s="51">
        <f t="shared" si="146"/>
        <v>97.680810578202568</v>
      </c>
    </row>
    <row r="471" spans="1:11" ht="137.25" customHeight="1" x14ac:dyDescent="0.2">
      <c r="A471" s="48" t="s">
        <v>38</v>
      </c>
      <c r="B471" s="49" t="s">
        <v>203</v>
      </c>
      <c r="C471" s="49" t="s">
        <v>17</v>
      </c>
      <c r="D471" s="49" t="s">
        <v>65</v>
      </c>
      <c r="E471" s="50" t="s">
        <v>0</v>
      </c>
      <c r="F471" s="50" t="s">
        <v>0</v>
      </c>
      <c r="G471" s="50" t="s">
        <v>0</v>
      </c>
      <c r="H471" s="77">
        <f t="shared" ref="H471:I474" si="167">H472</f>
        <v>62100</v>
      </c>
      <c r="I471" s="77">
        <f t="shared" si="167"/>
        <v>62100</v>
      </c>
      <c r="J471" s="51">
        <f>J472</f>
        <v>62100</v>
      </c>
      <c r="K471" s="51">
        <f t="shared" si="146"/>
        <v>100</v>
      </c>
    </row>
    <row r="472" spans="1:11" ht="79.5" customHeight="1" x14ac:dyDescent="0.2">
      <c r="A472" s="48" t="s">
        <v>285</v>
      </c>
      <c r="B472" s="49" t="s">
        <v>203</v>
      </c>
      <c r="C472" s="49" t="s">
        <v>17</v>
      </c>
      <c r="D472" s="49" t="s">
        <v>65</v>
      </c>
      <c r="E472" s="49" t="s">
        <v>37</v>
      </c>
      <c r="F472" s="52" t="s">
        <v>0</v>
      </c>
      <c r="G472" s="52" t="s">
        <v>0</v>
      </c>
      <c r="H472" s="77">
        <f t="shared" si="167"/>
        <v>62100</v>
      </c>
      <c r="I472" s="77">
        <f t="shared" si="167"/>
        <v>62100</v>
      </c>
      <c r="J472" s="51">
        <f>J473</f>
        <v>62100</v>
      </c>
      <c r="K472" s="51">
        <f t="shared" si="146"/>
        <v>100</v>
      </c>
    </row>
    <row r="473" spans="1:11" ht="132" customHeight="1" x14ac:dyDescent="0.2">
      <c r="A473" s="53" t="s">
        <v>38</v>
      </c>
      <c r="B473" s="47" t="s">
        <v>203</v>
      </c>
      <c r="C473" s="47" t="s">
        <v>17</v>
      </c>
      <c r="D473" s="47" t="s">
        <v>65</v>
      </c>
      <c r="E473" s="47" t="s">
        <v>37</v>
      </c>
      <c r="F473" s="47" t="s">
        <v>39</v>
      </c>
      <c r="G473" s="54" t="s">
        <v>0</v>
      </c>
      <c r="H473" s="81">
        <f t="shared" si="167"/>
        <v>62100</v>
      </c>
      <c r="I473" s="81">
        <f t="shared" si="167"/>
        <v>62100</v>
      </c>
      <c r="J473" s="55">
        <f>J474</f>
        <v>62100</v>
      </c>
      <c r="K473" s="45">
        <f t="shared" si="146"/>
        <v>100</v>
      </c>
    </row>
    <row r="474" spans="1:11" ht="65.25" customHeight="1" x14ac:dyDescent="0.2">
      <c r="A474" s="53" t="s">
        <v>40</v>
      </c>
      <c r="B474" s="47" t="s">
        <v>203</v>
      </c>
      <c r="C474" s="47" t="s">
        <v>17</v>
      </c>
      <c r="D474" s="47" t="s">
        <v>65</v>
      </c>
      <c r="E474" s="47" t="s">
        <v>37</v>
      </c>
      <c r="F474" s="47" t="s">
        <v>39</v>
      </c>
      <c r="G474" s="47" t="s">
        <v>41</v>
      </c>
      <c r="H474" s="81">
        <f t="shared" si="167"/>
        <v>62100</v>
      </c>
      <c r="I474" s="81">
        <f t="shared" si="167"/>
        <v>62100</v>
      </c>
      <c r="J474" s="55">
        <f>J475</f>
        <v>62100</v>
      </c>
      <c r="K474" s="45">
        <f t="shared" si="146"/>
        <v>100</v>
      </c>
    </row>
    <row r="475" spans="1:11" ht="28.5" customHeight="1" x14ac:dyDescent="0.2">
      <c r="A475" s="53" t="s">
        <v>42</v>
      </c>
      <c r="B475" s="47" t="s">
        <v>203</v>
      </c>
      <c r="C475" s="47" t="s">
        <v>17</v>
      </c>
      <c r="D475" s="47" t="s">
        <v>65</v>
      </c>
      <c r="E475" s="47" t="s">
        <v>37</v>
      </c>
      <c r="F475" s="47" t="s">
        <v>39</v>
      </c>
      <c r="G475" s="47" t="s">
        <v>43</v>
      </c>
      <c r="H475" s="55">
        <v>62100</v>
      </c>
      <c r="I475" s="55">
        <v>62100</v>
      </c>
      <c r="J475" s="55">
        <v>62100</v>
      </c>
      <c r="K475" s="45">
        <f t="shared" si="146"/>
        <v>100</v>
      </c>
    </row>
    <row r="476" spans="1:11" ht="29.25" customHeight="1" x14ac:dyDescent="0.2">
      <c r="A476" s="48" t="s">
        <v>44</v>
      </c>
      <c r="B476" s="49" t="s">
        <v>203</v>
      </c>
      <c r="C476" s="49" t="s">
        <v>17</v>
      </c>
      <c r="D476" s="49" t="s">
        <v>196</v>
      </c>
      <c r="E476" s="50" t="s">
        <v>0</v>
      </c>
      <c r="F476" s="50" t="s">
        <v>0</v>
      </c>
      <c r="G476" s="50" t="s">
        <v>0</v>
      </c>
      <c r="H476" s="51">
        <f t="shared" ref="H476:I476" si="168">H477</f>
        <v>2607760</v>
      </c>
      <c r="I476" s="51">
        <f t="shared" si="168"/>
        <v>2607760</v>
      </c>
      <c r="J476" s="51">
        <f>J477</f>
        <v>2563062.91</v>
      </c>
      <c r="K476" s="51">
        <f t="shared" si="146"/>
        <v>98.285996794183518</v>
      </c>
    </row>
    <row r="477" spans="1:11" ht="85.5" customHeight="1" x14ac:dyDescent="0.2">
      <c r="A477" s="48" t="s">
        <v>285</v>
      </c>
      <c r="B477" s="49" t="s">
        <v>203</v>
      </c>
      <c r="C477" s="49" t="s">
        <v>17</v>
      </c>
      <c r="D477" s="49" t="s">
        <v>196</v>
      </c>
      <c r="E477" s="49" t="s">
        <v>37</v>
      </c>
      <c r="F477" s="52" t="s">
        <v>0</v>
      </c>
      <c r="G477" s="52" t="s">
        <v>0</v>
      </c>
      <c r="H477" s="51">
        <f t="shared" ref="H477:I477" si="169">H478+H481</f>
        <v>2607760</v>
      </c>
      <c r="I477" s="51">
        <f t="shared" si="169"/>
        <v>2607760</v>
      </c>
      <c r="J477" s="51">
        <f>J478+J481</f>
        <v>2563062.91</v>
      </c>
      <c r="K477" s="51">
        <f t="shared" si="146"/>
        <v>98.285996794183518</v>
      </c>
    </row>
    <row r="478" spans="1:11" ht="33" customHeight="1" x14ac:dyDescent="0.2">
      <c r="A478" s="53" t="s">
        <v>44</v>
      </c>
      <c r="B478" s="47" t="s">
        <v>203</v>
      </c>
      <c r="C478" s="47" t="s">
        <v>17</v>
      </c>
      <c r="D478" s="47" t="s">
        <v>196</v>
      </c>
      <c r="E478" s="47" t="s">
        <v>37</v>
      </c>
      <c r="F478" s="47" t="s">
        <v>45</v>
      </c>
      <c r="G478" s="54" t="s">
        <v>0</v>
      </c>
      <c r="H478" s="55">
        <f t="shared" ref="H478:I479" si="170">H479</f>
        <v>2565760</v>
      </c>
      <c r="I478" s="55">
        <f t="shared" si="170"/>
        <v>2565760</v>
      </c>
      <c r="J478" s="55">
        <f>J479</f>
        <v>2521062.91</v>
      </c>
      <c r="K478" s="45">
        <f t="shared" si="146"/>
        <v>98.257939557869804</v>
      </c>
    </row>
    <row r="479" spans="1:11" ht="72.75" customHeight="1" x14ac:dyDescent="0.2">
      <c r="A479" s="53" t="s">
        <v>40</v>
      </c>
      <c r="B479" s="47" t="s">
        <v>203</v>
      </c>
      <c r="C479" s="47" t="s">
        <v>17</v>
      </c>
      <c r="D479" s="47" t="s">
        <v>196</v>
      </c>
      <c r="E479" s="47" t="s">
        <v>37</v>
      </c>
      <c r="F479" s="47" t="s">
        <v>45</v>
      </c>
      <c r="G479" s="47" t="s">
        <v>41</v>
      </c>
      <c r="H479" s="55">
        <f t="shared" si="170"/>
        <v>2565760</v>
      </c>
      <c r="I479" s="55">
        <f t="shared" si="170"/>
        <v>2565760</v>
      </c>
      <c r="J479" s="55">
        <f>J480</f>
        <v>2521062.91</v>
      </c>
      <c r="K479" s="45">
        <f t="shared" si="146"/>
        <v>98.257939557869804</v>
      </c>
    </row>
    <row r="480" spans="1:11" ht="39" customHeight="1" x14ac:dyDescent="0.2">
      <c r="A480" s="53" t="s">
        <v>42</v>
      </c>
      <c r="B480" s="47" t="s">
        <v>203</v>
      </c>
      <c r="C480" s="47" t="s">
        <v>17</v>
      </c>
      <c r="D480" s="47" t="s">
        <v>196</v>
      </c>
      <c r="E480" s="47" t="s">
        <v>37</v>
      </c>
      <c r="F480" s="47" t="s">
        <v>45</v>
      </c>
      <c r="G480" s="47" t="s">
        <v>43</v>
      </c>
      <c r="H480" s="55">
        <v>2565760</v>
      </c>
      <c r="I480" s="55">
        <v>2565760</v>
      </c>
      <c r="J480" s="55">
        <v>2521062.91</v>
      </c>
      <c r="K480" s="45">
        <f t="shared" si="146"/>
        <v>98.257939557869804</v>
      </c>
    </row>
    <row r="481" spans="1:11" ht="106.5" customHeight="1" x14ac:dyDescent="0.2">
      <c r="A481" s="43" t="s">
        <v>342</v>
      </c>
      <c r="B481" s="42" t="s">
        <v>203</v>
      </c>
      <c r="C481" s="42" t="s">
        <v>17</v>
      </c>
      <c r="D481" s="42" t="s">
        <v>196</v>
      </c>
      <c r="E481" s="42" t="s">
        <v>37</v>
      </c>
      <c r="F481" s="42" t="s">
        <v>343</v>
      </c>
      <c r="G481" s="44" t="s">
        <v>0</v>
      </c>
      <c r="H481" s="45">
        <f t="shared" ref="H481:I482" si="171">H482</f>
        <v>42000</v>
      </c>
      <c r="I481" s="45">
        <f t="shared" si="171"/>
        <v>42000</v>
      </c>
      <c r="J481" s="45">
        <f>J482</f>
        <v>42000</v>
      </c>
      <c r="K481" s="55">
        <f t="shared" si="146"/>
        <v>100</v>
      </c>
    </row>
    <row r="482" spans="1:11" s="26" customFormat="1" ht="79.5" customHeight="1" x14ac:dyDescent="0.2">
      <c r="A482" s="43" t="s">
        <v>40</v>
      </c>
      <c r="B482" s="42" t="s">
        <v>203</v>
      </c>
      <c r="C482" s="42" t="s">
        <v>17</v>
      </c>
      <c r="D482" s="42" t="s">
        <v>196</v>
      </c>
      <c r="E482" s="42" t="s">
        <v>37</v>
      </c>
      <c r="F482" s="42" t="s">
        <v>343</v>
      </c>
      <c r="G482" s="42" t="s">
        <v>41</v>
      </c>
      <c r="H482" s="45">
        <f t="shared" si="171"/>
        <v>42000</v>
      </c>
      <c r="I482" s="45">
        <f t="shared" si="171"/>
        <v>42000</v>
      </c>
      <c r="J482" s="45">
        <f>J483</f>
        <v>42000</v>
      </c>
      <c r="K482" s="55">
        <f t="shared" si="146"/>
        <v>100</v>
      </c>
    </row>
    <row r="483" spans="1:11" s="26" customFormat="1" ht="38.25" customHeight="1" x14ac:dyDescent="0.2">
      <c r="A483" s="43" t="s">
        <v>42</v>
      </c>
      <c r="B483" s="42" t="s">
        <v>203</v>
      </c>
      <c r="C483" s="42" t="s">
        <v>17</v>
      </c>
      <c r="D483" s="42" t="s">
        <v>196</v>
      </c>
      <c r="E483" s="42" t="s">
        <v>37</v>
      </c>
      <c r="F483" s="42" t="s">
        <v>343</v>
      </c>
      <c r="G483" s="42" t="s">
        <v>43</v>
      </c>
      <c r="H483" s="45">
        <v>42000</v>
      </c>
      <c r="I483" s="45">
        <v>42000</v>
      </c>
      <c r="J483" s="45">
        <v>42000</v>
      </c>
      <c r="K483" s="55">
        <f t="shared" si="146"/>
        <v>100</v>
      </c>
    </row>
    <row r="484" spans="1:11" s="26" customFormat="1" ht="28.5" customHeight="1" x14ac:dyDescent="0.2">
      <c r="A484" s="48" t="s">
        <v>46</v>
      </c>
      <c r="B484" s="49" t="s">
        <v>203</v>
      </c>
      <c r="C484" s="49" t="s">
        <v>17</v>
      </c>
      <c r="D484" s="49" t="s">
        <v>136</v>
      </c>
      <c r="E484" s="50" t="s">
        <v>0</v>
      </c>
      <c r="F484" s="50" t="s">
        <v>0</v>
      </c>
      <c r="G484" s="50" t="s">
        <v>0</v>
      </c>
      <c r="H484" s="51">
        <f t="shared" ref="H484:I484" si="172">H485</f>
        <v>20422831.399999999</v>
      </c>
      <c r="I484" s="51">
        <f t="shared" si="172"/>
        <v>20422831.399999999</v>
      </c>
      <c r="J484" s="51">
        <f>J485</f>
        <v>20056604.559999999</v>
      </c>
      <c r="K484" s="51">
        <f t="shared" si="146"/>
        <v>98.206777342342448</v>
      </c>
    </row>
    <row r="485" spans="1:11" s="26" customFormat="1" ht="77.25" customHeight="1" x14ac:dyDescent="0.2">
      <c r="A485" s="48" t="s">
        <v>285</v>
      </c>
      <c r="B485" s="49" t="s">
        <v>203</v>
      </c>
      <c r="C485" s="49" t="s">
        <v>17</v>
      </c>
      <c r="D485" s="49" t="s">
        <v>136</v>
      </c>
      <c r="E485" s="49" t="s">
        <v>37</v>
      </c>
      <c r="F485" s="52" t="s">
        <v>0</v>
      </c>
      <c r="G485" s="52" t="s">
        <v>0</v>
      </c>
      <c r="H485" s="51">
        <f t="shared" ref="H485:I485" si="173">H486+H489+H492</f>
        <v>20422831.399999999</v>
      </c>
      <c r="I485" s="51">
        <f t="shared" si="173"/>
        <v>20422831.399999999</v>
      </c>
      <c r="J485" s="51">
        <f>J486+J489+J492</f>
        <v>20056604.559999999</v>
      </c>
      <c r="K485" s="51">
        <f t="shared" si="146"/>
        <v>98.206777342342448</v>
      </c>
    </row>
    <row r="486" spans="1:11" s="26" customFormat="1" ht="33.75" customHeight="1" x14ac:dyDescent="0.2">
      <c r="A486" s="53" t="s">
        <v>46</v>
      </c>
      <c r="B486" s="47" t="s">
        <v>203</v>
      </c>
      <c r="C486" s="47" t="s">
        <v>17</v>
      </c>
      <c r="D486" s="47" t="s">
        <v>136</v>
      </c>
      <c r="E486" s="47" t="s">
        <v>37</v>
      </c>
      <c r="F486" s="47" t="s">
        <v>47</v>
      </c>
      <c r="G486" s="54" t="s">
        <v>0</v>
      </c>
      <c r="H486" s="55">
        <f t="shared" ref="H486:I487" si="174">H487</f>
        <v>20178837</v>
      </c>
      <c r="I486" s="55">
        <f t="shared" si="174"/>
        <v>20178837</v>
      </c>
      <c r="J486" s="55">
        <f>J487</f>
        <v>19814969.879999999</v>
      </c>
      <c r="K486" s="55">
        <f t="shared" si="146"/>
        <v>98.196788447223199</v>
      </c>
    </row>
    <row r="487" spans="1:11" s="26" customFormat="1" ht="69.75" customHeight="1" x14ac:dyDescent="0.2">
      <c r="A487" s="53" t="s">
        <v>40</v>
      </c>
      <c r="B487" s="47" t="s">
        <v>203</v>
      </c>
      <c r="C487" s="47" t="s">
        <v>17</v>
      </c>
      <c r="D487" s="47" t="s">
        <v>136</v>
      </c>
      <c r="E487" s="47" t="s">
        <v>37</v>
      </c>
      <c r="F487" s="47" t="s">
        <v>47</v>
      </c>
      <c r="G487" s="47" t="s">
        <v>41</v>
      </c>
      <c r="H487" s="55">
        <f t="shared" si="174"/>
        <v>20178837</v>
      </c>
      <c r="I487" s="55">
        <f t="shared" si="174"/>
        <v>20178837</v>
      </c>
      <c r="J487" s="55">
        <f>J488</f>
        <v>19814969.879999999</v>
      </c>
      <c r="K487" s="55">
        <f t="shared" si="146"/>
        <v>98.196788447223199</v>
      </c>
    </row>
    <row r="488" spans="1:11" s="26" customFormat="1" ht="28.5" customHeight="1" x14ac:dyDescent="0.2">
      <c r="A488" s="53" t="s">
        <v>42</v>
      </c>
      <c r="B488" s="47" t="s">
        <v>203</v>
      </c>
      <c r="C488" s="47" t="s">
        <v>17</v>
      </c>
      <c r="D488" s="47" t="s">
        <v>136</v>
      </c>
      <c r="E488" s="47" t="s">
        <v>37</v>
      </c>
      <c r="F488" s="47" t="s">
        <v>47</v>
      </c>
      <c r="G488" s="47" t="s">
        <v>43</v>
      </c>
      <c r="H488" s="55">
        <v>20178837</v>
      </c>
      <c r="I488" s="55">
        <v>20178837</v>
      </c>
      <c r="J488" s="55">
        <v>19814969.879999999</v>
      </c>
      <c r="K488" s="55">
        <f t="shared" si="146"/>
        <v>98.196788447223199</v>
      </c>
    </row>
    <row r="489" spans="1:11" s="26" customFormat="1" ht="47.25" customHeight="1" x14ac:dyDescent="0.2">
      <c r="A489" s="53" t="s">
        <v>61</v>
      </c>
      <c r="B489" s="47" t="s">
        <v>203</v>
      </c>
      <c r="C489" s="47" t="s">
        <v>17</v>
      </c>
      <c r="D489" s="47" t="s">
        <v>136</v>
      </c>
      <c r="E489" s="47" t="s">
        <v>37</v>
      </c>
      <c r="F489" s="47" t="s">
        <v>228</v>
      </c>
      <c r="G489" s="54" t="s">
        <v>0</v>
      </c>
      <c r="H489" s="55">
        <v>181836.08</v>
      </c>
      <c r="I489" s="55">
        <v>181836.08</v>
      </c>
      <c r="J489" s="55">
        <f>J490</f>
        <v>181836.08</v>
      </c>
      <c r="K489" s="45">
        <f t="shared" si="146"/>
        <v>100</v>
      </c>
    </row>
    <row r="490" spans="1:11" s="26" customFormat="1" ht="68.25" customHeight="1" x14ac:dyDescent="0.2">
      <c r="A490" s="53" t="s">
        <v>40</v>
      </c>
      <c r="B490" s="47" t="s">
        <v>203</v>
      </c>
      <c r="C490" s="47" t="s">
        <v>17</v>
      </c>
      <c r="D490" s="47" t="s">
        <v>136</v>
      </c>
      <c r="E490" s="47" t="s">
        <v>37</v>
      </c>
      <c r="F490" s="47" t="s">
        <v>228</v>
      </c>
      <c r="G490" s="47" t="s">
        <v>41</v>
      </c>
      <c r="H490" s="55">
        <v>181836.08</v>
      </c>
      <c r="I490" s="55">
        <v>181836.08</v>
      </c>
      <c r="J490" s="55">
        <f>J491</f>
        <v>181836.08</v>
      </c>
      <c r="K490" s="45">
        <f t="shared" si="146"/>
        <v>100</v>
      </c>
    </row>
    <row r="491" spans="1:11" ht="25.5" customHeight="1" x14ac:dyDescent="0.2">
      <c r="A491" s="53" t="s">
        <v>42</v>
      </c>
      <c r="B491" s="47" t="s">
        <v>203</v>
      </c>
      <c r="C491" s="47" t="s">
        <v>17</v>
      </c>
      <c r="D491" s="47" t="s">
        <v>136</v>
      </c>
      <c r="E491" s="47" t="s">
        <v>37</v>
      </c>
      <c r="F491" s="47" t="s">
        <v>228</v>
      </c>
      <c r="G491" s="47" t="s">
        <v>43</v>
      </c>
      <c r="H491" s="55">
        <v>181836.08</v>
      </c>
      <c r="I491" s="55">
        <v>181836.08</v>
      </c>
      <c r="J491" s="55">
        <v>181836.08</v>
      </c>
      <c r="K491" s="55">
        <f t="shared" si="146"/>
        <v>100</v>
      </c>
    </row>
    <row r="492" spans="1:11" ht="108" customHeight="1" x14ac:dyDescent="0.2">
      <c r="A492" s="43" t="s">
        <v>342</v>
      </c>
      <c r="B492" s="42" t="s">
        <v>203</v>
      </c>
      <c r="C492" s="42" t="s">
        <v>17</v>
      </c>
      <c r="D492" s="42" t="s">
        <v>136</v>
      </c>
      <c r="E492" s="42" t="s">
        <v>37</v>
      </c>
      <c r="F492" s="42" t="s">
        <v>343</v>
      </c>
      <c r="G492" s="44" t="s">
        <v>0</v>
      </c>
      <c r="H492" s="45">
        <f t="shared" ref="H492:I493" si="175">H493</f>
        <v>62158.32</v>
      </c>
      <c r="I492" s="45">
        <f t="shared" si="175"/>
        <v>62158.32</v>
      </c>
      <c r="J492" s="45">
        <f>J493</f>
        <v>59798.6</v>
      </c>
      <c r="K492" s="55">
        <f t="shared" si="146"/>
        <v>96.203694050933166</v>
      </c>
    </row>
    <row r="493" spans="1:11" ht="72.75" customHeight="1" x14ac:dyDescent="0.2">
      <c r="A493" s="43" t="s">
        <v>40</v>
      </c>
      <c r="B493" s="42" t="s">
        <v>203</v>
      </c>
      <c r="C493" s="42" t="s">
        <v>17</v>
      </c>
      <c r="D493" s="42" t="s">
        <v>136</v>
      </c>
      <c r="E493" s="42" t="s">
        <v>37</v>
      </c>
      <c r="F493" s="42" t="s">
        <v>343</v>
      </c>
      <c r="G493" s="42" t="s">
        <v>41</v>
      </c>
      <c r="H493" s="45">
        <f t="shared" si="175"/>
        <v>62158.32</v>
      </c>
      <c r="I493" s="45">
        <f t="shared" si="175"/>
        <v>62158.32</v>
      </c>
      <c r="J493" s="45">
        <f>J494</f>
        <v>59798.6</v>
      </c>
      <c r="K493" s="55">
        <f t="shared" si="146"/>
        <v>96.203694050933166</v>
      </c>
    </row>
    <row r="494" spans="1:11" s="9" customFormat="1" ht="28.5" customHeight="1" x14ac:dyDescent="0.2">
      <c r="A494" s="43" t="s">
        <v>42</v>
      </c>
      <c r="B494" s="42" t="s">
        <v>203</v>
      </c>
      <c r="C494" s="42" t="s">
        <v>17</v>
      </c>
      <c r="D494" s="42" t="s">
        <v>136</v>
      </c>
      <c r="E494" s="42" t="s">
        <v>37</v>
      </c>
      <c r="F494" s="42" t="s">
        <v>343</v>
      </c>
      <c r="G494" s="42" t="s">
        <v>43</v>
      </c>
      <c r="H494" s="45">
        <v>62158.32</v>
      </c>
      <c r="I494" s="45">
        <v>62158.32</v>
      </c>
      <c r="J494" s="45">
        <v>59798.6</v>
      </c>
      <c r="K494" s="45">
        <f t="shared" si="146"/>
        <v>96.203694050933166</v>
      </c>
    </row>
    <row r="495" spans="1:11" ht="36.75" customHeight="1" x14ac:dyDescent="0.2">
      <c r="A495" s="48" t="s">
        <v>48</v>
      </c>
      <c r="B495" s="49" t="s">
        <v>203</v>
      </c>
      <c r="C495" s="49" t="s">
        <v>17</v>
      </c>
      <c r="D495" s="49" t="s">
        <v>174</v>
      </c>
      <c r="E495" s="50" t="s">
        <v>0</v>
      </c>
      <c r="F495" s="50" t="s">
        <v>0</v>
      </c>
      <c r="G495" s="50" t="s">
        <v>0</v>
      </c>
      <c r="H495" s="51">
        <f t="shared" ref="H495:I495" si="176">H496</f>
        <v>2572996</v>
      </c>
      <c r="I495" s="51">
        <f t="shared" si="176"/>
        <v>2572996</v>
      </c>
      <c r="J495" s="51">
        <f>J496</f>
        <v>2541715.3899999997</v>
      </c>
      <c r="K495" s="51">
        <f t="shared" si="146"/>
        <v>98.78427288654936</v>
      </c>
    </row>
    <row r="496" spans="1:11" ht="78.75" customHeight="1" x14ac:dyDescent="0.2">
      <c r="A496" s="48" t="s">
        <v>285</v>
      </c>
      <c r="B496" s="49" t="s">
        <v>203</v>
      </c>
      <c r="C496" s="49" t="s">
        <v>17</v>
      </c>
      <c r="D496" s="49" t="s">
        <v>174</v>
      </c>
      <c r="E496" s="49" t="s">
        <v>37</v>
      </c>
      <c r="F496" s="52" t="s">
        <v>0</v>
      </c>
      <c r="G496" s="52" t="s">
        <v>0</v>
      </c>
      <c r="H496" s="51">
        <f t="shared" ref="H496:I496" si="177">H497+H500</f>
        <v>2572996</v>
      </c>
      <c r="I496" s="51">
        <f t="shared" si="177"/>
        <v>2572996</v>
      </c>
      <c r="J496" s="51">
        <f>J497+J500</f>
        <v>2541715.3899999997</v>
      </c>
      <c r="K496" s="51">
        <f t="shared" si="146"/>
        <v>98.78427288654936</v>
      </c>
    </row>
    <row r="497" spans="1:11" ht="26.25" customHeight="1" x14ac:dyDescent="0.2">
      <c r="A497" s="53" t="s">
        <v>48</v>
      </c>
      <c r="B497" s="47" t="s">
        <v>203</v>
      </c>
      <c r="C497" s="47" t="s">
        <v>17</v>
      </c>
      <c r="D497" s="47" t="s">
        <v>174</v>
      </c>
      <c r="E497" s="47" t="s">
        <v>37</v>
      </c>
      <c r="F497" s="47" t="s">
        <v>49</v>
      </c>
      <c r="G497" s="54" t="s">
        <v>0</v>
      </c>
      <c r="H497" s="55">
        <f t="shared" ref="H497:I498" si="178">H498</f>
        <v>2459472</v>
      </c>
      <c r="I497" s="55">
        <f t="shared" si="178"/>
        <v>2459472</v>
      </c>
      <c r="J497" s="55">
        <f>J498</f>
        <v>2428191.5499999998</v>
      </c>
      <c r="K497" s="55">
        <f t="shared" si="146"/>
        <v>98.728164012438441</v>
      </c>
    </row>
    <row r="498" spans="1:11" s="31" customFormat="1" ht="82.5" customHeight="1" x14ac:dyDescent="0.2">
      <c r="A498" s="53" t="s">
        <v>40</v>
      </c>
      <c r="B498" s="47" t="s">
        <v>203</v>
      </c>
      <c r="C498" s="47" t="s">
        <v>17</v>
      </c>
      <c r="D498" s="47" t="s">
        <v>174</v>
      </c>
      <c r="E498" s="47" t="s">
        <v>37</v>
      </c>
      <c r="F498" s="47" t="s">
        <v>49</v>
      </c>
      <c r="G498" s="47" t="s">
        <v>41</v>
      </c>
      <c r="H498" s="55">
        <f t="shared" si="178"/>
        <v>2459472</v>
      </c>
      <c r="I498" s="55">
        <f t="shared" si="178"/>
        <v>2459472</v>
      </c>
      <c r="J498" s="55">
        <f>J499</f>
        <v>2428191.5499999998</v>
      </c>
      <c r="K498" s="55">
        <f t="shared" si="146"/>
        <v>98.728164012438441</v>
      </c>
    </row>
    <row r="499" spans="1:11" s="31" customFormat="1" ht="41.25" customHeight="1" x14ac:dyDescent="0.2">
      <c r="A499" s="53" t="s">
        <v>42</v>
      </c>
      <c r="B499" s="47" t="s">
        <v>203</v>
      </c>
      <c r="C499" s="47" t="s">
        <v>17</v>
      </c>
      <c r="D499" s="47" t="s">
        <v>174</v>
      </c>
      <c r="E499" s="47" t="s">
        <v>37</v>
      </c>
      <c r="F499" s="47" t="s">
        <v>49</v>
      </c>
      <c r="G499" s="47" t="s">
        <v>43</v>
      </c>
      <c r="H499" s="55">
        <v>2459472</v>
      </c>
      <c r="I499" s="55">
        <v>2459472</v>
      </c>
      <c r="J499" s="55">
        <v>2428191.5499999998</v>
      </c>
      <c r="K499" s="55">
        <f t="shared" si="146"/>
        <v>98.728164012438441</v>
      </c>
    </row>
    <row r="500" spans="1:11" s="31" customFormat="1" ht="112.5" customHeight="1" x14ac:dyDescent="0.2">
      <c r="A500" s="43" t="s">
        <v>342</v>
      </c>
      <c r="B500" s="42" t="s">
        <v>203</v>
      </c>
      <c r="C500" s="42" t="s">
        <v>17</v>
      </c>
      <c r="D500" s="42" t="s">
        <v>174</v>
      </c>
      <c r="E500" s="42" t="s">
        <v>37</v>
      </c>
      <c r="F500" s="42" t="s">
        <v>343</v>
      </c>
      <c r="G500" s="44" t="s">
        <v>0</v>
      </c>
      <c r="H500" s="45">
        <f t="shared" ref="H500:I501" si="179">H501</f>
        <v>113524</v>
      </c>
      <c r="I500" s="45">
        <f t="shared" si="179"/>
        <v>113524</v>
      </c>
      <c r="J500" s="45">
        <f>J501</f>
        <v>113523.84</v>
      </c>
      <c r="K500" s="55">
        <f t="shared" si="146"/>
        <v>99.999859060639167</v>
      </c>
    </row>
    <row r="501" spans="1:11" s="31" customFormat="1" ht="29.25" customHeight="1" x14ac:dyDescent="0.2">
      <c r="A501" s="43" t="s">
        <v>40</v>
      </c>
      <c r="B501" s="42" t="s">
        <v>203</v>
      </c>
      <c r="C501" s="42" t="s">
        <v>17</v>
      </c>
      <c r="D501" s="42" t="s">
        <v>174</v>
      </c>
      <c r="E501" s="42" t="s">
        <v>37</v>
      </c>
      <c r="F501" s="42" t="s">
        <v>343</v>
      </c>
      <c r="G501" s="42" t="s">
        <v>41</v>
      </c>
      <c r="H501" s="45">
        <f t="shared" si="179"/>
        <v>113524</v>
      </c>
      <c r="I501" s="45">
        <f t="shared" si="179"/>
        <v>113524</v>
      </c>
      <c r="J501" s="45">
        <f>J502</f>
        <v>113523.84</v>
      </c>
      <c r="K501" s="55">
        <f t="shared" si="146"/>
        <v>99.999859060639167</v>
      </c>
    </row>
    <row r="502" spans="1:11" s="31" customFormat="1" ht="31.5" customHeight="1" x14ac:dyDescent="0.2">
      <c r="A502" s="43" t="s">
        <v>42</v>
      </c>
      <c r="B502" s="42" t="s">
        <v>203</v>
      </c>
      <c r="C502" s="42" t="s">
        <v>17</v>
      </c>
      <c r="D502" s="42" t="s">
        <v>174</v>
      </c>
      <c r="E502" s="42" t="s">
        <v>37</v>
      </c>
      <c r="F502" s="42" t="s">
        <v>343</v>
      </c>
      <c r="G502" s="42" t="s">
        <v>43</v>
      </c>
      <c r="H502" s="45">
        <v>113524</v>
      </c>
      <c r="I502" s="45">
        <v>113524</v>
      </c>
      <c r="J502" s="45">
        <v>113523.84</v>
      </c>
      <c r="K502" s="55">
        <f t="shared" si="146"/>
        <v>99.999859060639167</v>
      </c>
    </row>
    <row r="503" spans="1:11" s="31" customFormat="1" ht="50.25" customHeight="1" x14ac:dyDescent="0.2">
      <c r="A503" s="48" t="s">
        <v>50</v>
      </c>
      <c r="B503" s="49" t="s">
        <v>203</v>
      </c>
      <c r="C503" s="49" t="s">
        <v>17</v>
      </c>
      <c r="D503" s="49" t="s">
        <v>175</v>
      </c>
      <c r="E503" s="50" t="s">
        <v>0</v>
      </c>
      <c r="F503" s="50" t="s">
        <v>0</v>
      </c>
      <c r="G503" s="50" t="s">
        <v>0</v>
      </c>
      <c r="H503" s="51">
        <f t="shared" ref="H503:I503" si="180">H504</f>
        <v>32001417.559999999</v>
      </c>
      <c r="I503" s="51">
        <f t="shared" si="180"/>
        <v>32001417.559999999</v>
      </c>
      <c r="J503" s="51">
        <f>J504</f>
        <v>30718162.400000002</v>
      </c>
      <c r="K503" s="51">
        <f t="shared" si="146"/>
        <v>95.99000526275438</v>
      </c>
    </row>
    <row r="504" spans="1:11" s="31" customFormat="1" ht="78" customHeight="1" x14ac:dyDescent="0.2">
      <c r="A504" s="48" t="s">
        <v>285</v>
      </c>
      <c r="B504" s="49" t="s">
        <v>203</v>
      </c>
      <c r="C504" s="49" t="s">
        <v>17</v>
      </c>
      <c r="D504" s="49" t="s">
        <v>175</v>
      </c>
      <c r="E504" s="49" t="s">
        <v>37</v>
      </c>
      <c r="F504" s="52" t="s">
        <v>0</v>
      </c>
      <c r="G504" s="52" t="s">
        <v>0</v>
      </c>
      <c r="H504" s="51">
        <f t="shared" ref="H504:I504" si="181">H505+H508</f>
        <v>32001417.559999999</v>
      </c>
      <c r="I504" s="51">
        <f t="shared" si="181"/>
        <v>32001417.559999999</v>
      </c>
      <c r="J504" s="51">
        <f>J505+J508</f>
        <v>30718162.400000002</v>
      </c>
      <c r="K504" s="51">
        <f t="shared" si="146"/>
        <v>95.99000526275438</v>
      </c>
    </row>
    <row r="505" spans="1:11" s="31" customFormat="1" ht="36" customHeight="1" x14ac:dyDescent="0.2">
      <c r="A505" s="53" t="s">
        <v>50</v>
      </c>
      <c r="B505" s="47" t="s">
        <v>203</v>
      </c>
      <c r="C505" s="47" t="s">
        <v>17</v>
      </c>
      <c r="D505" s="47" t="s">
        <v>175</v>
      </c>
      <c r="E505" s="47" t="s">
        <v>37</v>
      </c>
      <c r="F505" s="47" t="s">
        <v>51</v>
      </c>
      <c r="G505" s="54" t="s">
        <v>0</v>
      </c>
      <c r="H505" s="55">
        <f t="shared" ref="H505:I506" si="182">H506</f>
        <v>31956538</v>
      </c>
      <c r="I505" s="55">
        <f t="shared" si="182"/>
        <v>31956538</v>
      </c>
      <c r="J505" s="55">
        <f>J506</f>
        <v>30675647.48</v>
      </c>
      <c r="K505" s="55">
        <f t="shared" si="146"/>
        <v>95.991773201465065</v>
      </c>
    </row>
    <row r="506" spans="1:11" s="31" customFormat="1" ht="75.75" customHeight="1" x14ac:dyDescent="0.2">
      <c r="A506" s="53" t="s">
        <v>40</v>
      </c>
      <c r="B506" s="47" t="s">
        <v>203</v>
      </c>
      <c r="C506" s="47" t="s">
        <v>17</v>
      </c>
      <c r="D506" s="47" t="s">
        <v>175</v>
      </c>
      <c r="E506" s="47" t="s">
        <v>37</v>
      </c>
      <c r="F506" s="47" t="s">
        <v>51</v>
      </c>
      <c r="G506" s="47" t="s">
        <v>41</v>
      </c>
      <c r="H506" s="55">
        <f t="shared" si="182"/>
        <v>31956538</v>
      </c>
      <c r="I506" s="55">
        <f t="shared" si="182"/>
        <v>31956538</v>
      </c>
      <c r="J506" s="55">
        <f>J507</f>
        <v>30675647.48</v>
      </c>
      <c r="K506" s="55">
        <f t="shared" si="146"/>
        <v>95.991773201465065</v>
      </c>
    </row>
    <row r="507" spans="1:11" ht="30.75" customHeight="1" x14ac:dyDescent="0.2">
      <c r="A507" s="53" t="s">
        <v>42</v>
      </c>
      <c r="B507" s="47" t="s">
        <v>203</v>
      </c>
      <c r="C507" s="47" t="s">
        <v>17</v>
      </c>
      <c r="D507" s="47" t="s">
        <v>175</v>
      </c>
      <c r="E507" s="47" t="s">
        <v>37</v>
      </c>
      <c r="F507" s="47" t="s">
        <v>51</v>
      </c>
      <c r="G507" s="47" t="s">
        <v>43</v>
      </c>
      <c r="H507" s="55">
        <v>31956538</v>
      </c>
      <c r="I507" s="55">
        <v>31956538</v>
      </c>
      <c r="J507" s="55">
        <v>30675647.48</v>
      </c>
      <c r="K507" s="55">
        <f t="shared" ref="K507:K639" si="183">J507/I507*100</f>
        <v>95.991773201465065</v>
      </c>
    </row>
    <row r="508" spans="1:11" ht="103.5" customHeight="1" x14ac:dyDescent="0.2">
      <c r="A508" s="43" t="s">
        <v>342</v>
      </c>
      <c r="B508" s="42" t="s">
        <v>203</v>
      </c>
      <c r="C508" s="42" t="s">
        <v>17</v>
      </c>
      <c r="D508" s="42" t="s">
        <v>175</v>
      </c>
      <c r="E508" s="42" t="s">
        <v>37</v>
      </c>
      <c r="F508" s="42" t="s">
        <v>343</v>
      </c>
      <c r="G508" s="44" t="s">
        <v>0</v>
      </c>
      <c r="H508" s="45">
        <f t="shared" ref="H508:I509" si="184">H509</f>
        <v>44879.56</v>
      </c>
      <c r="I508" s="45">
        <f t="shared" si="184"/>
        <v>44879.56</v>
      </c>
      <c r="J508" s="45">
        <f>J509</f>
        <v>42514.92</v>
      </c>
      <c r="K508" s="45">
        <f t="shared" si="183"/>
        <v>94.731142640435877</v>
      </c>
    </row>
    <row r="509" spans="1:11" ht="80.25" customHeight="1" x14ac:dyDescent="0.2">
      <c r="A509" s="43" t="s">
        <v>40</v>
      </c>
      <c r="B509" s="42" t="s">
        <v>203</v>
      </c>
      <c r="C509" s="42" t="s">
        <v>17</v>
      </c>
      <c r="D509" s="42" t="s">
        <v>175</v>
      </c>
      <c r="E509" s="42" t="s">
        <v>37</v>
      </c>
      <c r="F509" s="42" t="s">
        <v>343</v>
      </c>
      <c r="G509" s="42" t="s">
        <v>41</v>
      </c>
      <c r="H509" s="45">
        <f t="shared" si="184"/>
        <v>44879.56</v>
      </c>
      <c r="I509" s="45">
        <f t="shared" si="184"/>
        <v>44879.56</v>
      </c>
      <c r="J509" s="45">
        <f>J510</f>
        <v>42514.92</v>
      </c>
      <c r="K509" s="45">
        <f t="shared" si="183"/>
        <v>94.731142640435877</v>
      </c>
    </row>
    <row r="510" spans="1:11" ht="30" customHeight="1" x14ac:dyDescent="0.2">
      <c r="A510" s="43" t="s">
        <v>42</v>
      </c>
      <c r="B510" s="42" t="s">
        <v>203</v>
      </c>
      <c r="C510" s="42" t="s">
        <v>17</v>
      </c>
      <c r="D510" s="42" t="s">
        <v>175</v>
      </c>
      <c r="E510" s="42" t="s">
        <v>37</v>
      </c>
      <c r="F510" s="42" t="s">
        <v>343</v>
      </c>
      <c r="G510" s="42" t="s">
        <v>43</v>
      </c>
      <c r="H510" s="45">
        <v>44879.56</v>
      </c>
      <c r="I510" s="45">
        <v>44879.56</v>
      </c>
      <c r="J510" s="45">
        <v>42514.92</v>
      </c>
      <c r="K510" s="55">
        <f t="shared" si="183"/>
        <v>94.731142640435877</v>
      </c>
    </row>
    <row r="511" spans="1:11" ht="64.5" customHeight="1" x14ac:dyDescent="0.2">
      <c r="A511" s="48" t="s">
        <v>52</v>
      </c>
      <c r="B511" s="49" t="s">
        <v>203</v>
      </c>
      <c r="C511" s="49" t="s">
        <v>17</v>
      </c>
      <c r="D511" s="49" t="s">
        <v>226</v>
      </c>
      <c r="E511" s="50" t="s">
        <v>0</v>
      </c>
      <c r="F511" s="50" t="s">
        <v>0</v>
      </c>
      <c r="G511" s="50" t="s">
        <v>0</v>
      </c>
      <c r="H511" s="51">
        <f t="shared" ref="H511:I512" si="185">H512</f>
        <v>1833762</v>
      </c>
      <c r="I511" s="51">
        <f t="shared" si="185"/>
        <v>1833762</v>
      </c>
      <c r="J511" s="51">
        <f>J512</f>
        <v>1812311.37</v>
      </c>
      <c r="K511" s="51">
        <f t="shared" si="183"/>
        <v>98.830239147719283</v>
      </c>
    </row>
    <row r="512" spans="1:11" ht="79.5" customHeight="1" x14ac:dyDescent="0.2">
      <c r="A512" s="48" t="s">
        <v>285</v>
      </c>
      <c r="B512" s="49" t="s">
        <v>203</v>
      </c>
      <c r="C512" s="49" t="s">
        <v>17</v>
      </c>
      <c r="D512" s="49" t="s">
        <v>226</v>
      </c>
      <c r="E512" s="49" t="s">
        <v>37</v>
      </c>
      <c r="F512" s="52" t="s">
        <v>0</v>
      </c>
      <c r="G512" s="52" t="s">
        <v>0</v>
      </c>
      <c r="H512" s="51">
        <f t="shared" si="185"/>
        <v>1833762</v>
      </c>
      <c r="I512" s="51">
        <f t="shared" si="185"/>
        <v>1833762</v>
      </c>
      <c r="J512" s="51">
        <f>J513</f>
        <v>1812311.37</v>
      </c>
      <c r="K512" s="51">
        <f t="shared" si="183"/>
        <v>98.830239147719283</v>
      </c>
    </row>
    <row r="513" spans="1:11" ht="54.75" customHeight="1" x14ac:dyDescent="0.2">
      <c r="A513" s="53" t="s">
        <v>52</v>
      </c>
      <c r="B513" s="47" t="s">
        <v>203</v>
      </c>
      <c r="C513" s="47" t="s">
        <v>17</v>
      </c>
      <c r="D513" s="47" t="s">
        <v>226</v>
      </c>
      <c r="E513" s="47" t="s">
        <v>37</v>
      </c>
      <c r="F513" s="47" t="s">
        <v>21</v>
      </c>
      <c r="G513" s="54" t="s">
        <v>0</v>
      </c>
      <c r="H513" s="81">
        <f t="shared" ref="H513:I513" si="186">H514+H516</f>
        <v>1833762</v>
      </c>
      <c r="I513" s="81">
        <f t="shared" si="186"/>
        <v>1833762</v>
      </c>
      <c r="J513" s="55">
        <f>J514+J516</f>
        <v>1812311.37</v>
      </c>
      <c r="K513" s="55">
        <f t="shared" si="183"/>
        <v>98.830239147719283</v>
      </c>
    </row>
    <row r="514" spans="1:11" ht="132" customHeight="1" x14ac:dyDescent="0.2">
      <c r="A514" s="53" t="s">
        <v>22</v>
      </c>
      <c r="B514" s="47" t="s">
        <v>203</v>
      </c>
      <c r="C514" s="47" t="s">
        <v>17</v>
      </c>
      <c r="D514" s="47" t="s">
        <v>226</v>
      </c>
      <c r="E514" s="47" t="s">
        <v>37</v>
      </c>
      <c r="F514" s="47" t="s">
        <v>21</v>
      </c>
      <c r="G514" s="47" t="s">
        <v>23</v>
      </c>
      <c r="H514" s="81">
        <f t="shared" ref="H514:I514" si="187">H515</f>
        <v>1827262</v>
      </c>
      <c r="I514" s="81">
        <f t="shared" si="187"/>
        <v>1827262</v>
      </c>
      <c r="J514" s="55">
        <f>J515</f>
        <v>1805811.37</v>
      </c>
      <c r="K514" s="45">
        <f t="shared" si="183"/>
        <v>98.826078033691942</v>
      </c>
    </row>
    <row r="515" spans="1:11" ht="48.75" customHeight="1" x14ac:dyDescent="0.2">
      <c r="A515" s="53" t="s">
        <v>24</v>
      </c>
      <c r="B515" s="47" t="s">
        <v>203</v>
      </c>
      <c r="C515" s="47" t="s">
        <v>17</v>
      </c>
      <c r="D515" s="47" t="s">
        <v>226</v>
      </c>
      <c r="E515" s="47" t="s">
        <v>37</v>
      </c>
      <c r="F515" s="47" t="s">
        <v>21</v>
      </c>
      <c r="G515" s="47" t="s">
        <v>25</v>
      </c>
      <c r="H515" s="55">
        <v>1827262</v>
      </c>
      <c r="I515" s="55">
        <v>1827262</v>
      </c>
      <c r="J515" s="55">
        <v>1805811.37</v>
      </c>
      <c r="K515" s="45">
        <f t="shared" si="183"/>
        <v>98.826078033691942</v>
      </c>
    </row>
    <row r="516" spans="1:11" s="10" customFormat="1" ht="57.75" customHeight="1" x14ac:dyDescent="0.2">
      <c r="A516" s="6" t="s">
        <v>26</v>
      </c>
      <c r="B516" s="16" t="s">
        <v>203</v>
      </c>
      <c r="C516" s="16" t="s">
        <v>17</v>
      </c>
      <c r="D516" s="16" t="s">
        <v>226</v>
      </c>
      <c r="E516" s="16" t="s">
        <v>37</v>
      </c>
      <c r="F516" s="16" t="s">
        <v>21</v>
      </c>
      <c r="G516" s="16" t="s">
        <v>27</v>
      </c>
      <c r="H516" s="55">
        <f t="shared" ref="H516:I516" si="188">H517</f>
        <v>6500</v>
      </c>
      <c r="I516" s="55">
        <f t="shared" si="188"/>
        <v>6500</v>
      </c>
      <c r="J516" s="55">
        <f>J517</f>
        <v>6500</v>
      </c>
      <c r="K516" s="45">
        <f t="shared" si="183"/>
        <v>100</v>
      </c>
    </row>
    <row r="517" spans="1:11" ht="55.5" customHeight="1" x14ac:dyDescent="0.2">
      <c r="A517" s="6" t="s">
        <v>28</v>
      </c>
      <c r="B517" s="16" t="s">
        <v>203</v>
      </c>
      <c r="C517" s="16" t="s">
        <v>17</v>
      </c>
      <c r="D517" s="16" t="s">
        <v>226</v>
      </c>
      <c r="E517" s="16" t="s">
        <v>37</v>
      </c>
      <c r="F517" s="16" t="s">
        <v>21</v>
      </c>
      <c r="G517" s="16" t="s">
        <v>29</v>
      </c>
      <c r="H517" s="18">
        <v>6500</v>
      </c>
      <c r="I517" s="55">
        <v>6500</v>
      </c>
      <c r="J517" s="55">
        <v>6500</v>
      </c>
      <c r="K517" s="45">
        <f t="shared" si="183"/>
        <v>100</v>
      </c>
    </row>
    <row r="518" spans="1:11" ht="72.75" customHeight="1" x14ac:dyDescent="0.2">
      <c r="A518" s="48" t="s">
        <v>53</v>
      </c>
      <c r="B518" s="49" t="s">
        <v>203</v>
      </c>
      <c r="C518" s="49" t="s">
        <v>17</v>
      </c>
      <c r="D518" s="49" t="s">
        <v>205</v>
      </c>
      <c r="E518" s="50" t="s">
        <v>0</v>
      </c>
      <c r="F518" s="50" t="s">
        <v>0</v>
      </c>
      <c r="G518" s="50" t="s">
        <v>0</v>
      </c>
      <c r="H518" s="51">
        <f t="shared" ref="H518:I519" si="189">H519</f>
        <v>6627035</v>
      </c>
      <c r="I518" s="51">
        <f t="shared" si="189"/>
        <v>6627035</v>
      </c>
      <c r="J518" s="51">
        <f>J519</f>
        <v>6457854.1299999999</v>
      </c>
      <c r="K518" s="51">
        <f t="shared" si="183"/>
        <v>97.447110661102585</v>
      </c>
    </row>
    <row r="519" spans="1:11" s="11" customFormat="1" ht="84" customHeight="1" x14ac:dyDescent="0.2">
      <c r="A519" s="48" t="s">
        <v>285</v>
      </c>
      <c r="B519" s="49" t="s">
        <v>203</v>
      </c>
      <c r="C519" s="49" t="s">
        <v>17</v>
      </c>
      <c r="D519" s="49" t="s">
        <v>205</v>
      </c>
      <c r="E519" s="49" t="s">
        <v>37</v>
      </c>
      <c r="F519" s="52" t="s">
        <v>0</v>
      </c>
      <c r="G519" s="52" t="s">
        <v>0</v>
      </c>
      <c r="H519" s="51">
        <f t="shared" si="189"/>
        <v>6627035</v>
      </c>
      <c r="I519" s="51">
        <f t="shared" si="189"/>
        <v>6627035</v>
      </c>
      <c r="J519" s="51">
        <f>J520</f>
        <v>6457854.1299999999</v>
      </c>
      <c r="K519" s="51">
        <f t="shared" si="183"/>
        <v>97.447110661102585</v>
      </c>
    </row>
    <row r="520" spans="1:11" s="11" customFormat="1" ht="72" customHeight="1" x14ac:dyDescent="0.2">
      <c r="A520" s="53" t="s">
        <v>53</v>
      </c>
      <c r="B520" s="47" t="s">
        <v>203</v>
      </c>
      <c r="C520" s="47" t="s">
        <v>17</v>
      </c>
      <c r="D520" s="47" t="s">
        <v>205</v>
      </c>
      <c r="E520" s="47" t="s">
        <v>37</v>
      </c>
      <c r="F520" s="47" t="s">
        <v>54</v>
      </c>
      <c r="G520" s="54" t="s">
        <v>0</v>
      </c>
      <c r="H520" s="55">
        <f t="shared" ref="H520:I520" si="190">H521+H523</f>
        <v>6627035</v>
      </c>
      <c r="I520" s="55">
        <f t="shared" si="190"/>
        <v>6627035</v>
      </c>
      <c r="J520" s="55">
        <f>J521+J523</f>
        <v>6457854.1299999999</v>
      </c>
      <c r="K520" s="51">
        <f t="shared" si="183"/>
        <v>97.447110661102585</v>
      </c>
    </row>
    <row r="521" spans="1:11" s="11" customFormat="1" ht="114" customHeight="1" x14ac:dyDescent="0.2">
      <c r="A521" s="53" t="s">
        <v>22</v>
      </c>
      <c r="B521" s="47" t="s">
        <v>203</v>
      </c>
      <c r="C521" s="47" t="s">
        <v>17</v>
      </c>
      <c r="D521" s="47" t="s">
        <v>205</v>
      </c>
      <c r="E521" s="47" t="s">
        <v>37</v>
      </c>
      <c r="F521" s="47" t="s">
        <v>54</v>
      </c>
      <c r="G521" s="47" t="s">
        <v>23</v>
      </c>
      <c r="H521" s="81">
        <f t="shared" ref="H521:I521" si="191">H522</f>
        <v>6449299</v>
      </c>
      <c r="I521" s="81">
        <f t="shared" si="191"/>
        <v>6449299</v>
      </c>
      <c r="J521" s="55">
        <f>J522</f>
        <v>6280118.75</v>
      </c>
      <c r="K521" s="55">
        <f t="shared" si="183"/>
        <v>97.37676528875464</v>
      </c>
    </row>
    <row r="522" spans="1:11" ht="48.75" customHeight="1" x14ac:dyDescent="0.2">
      <c r="A522" s="53" t="s">
        <v>73</v>
      </c>
      <c r="B522" s="47" t="s">
        <v>203</v>
      </c>
      <c r="C522" s="47" t="s">
        <v>17</v>
      </c>
      <c r="D522" s="47" t="s">
        <v>205</v>
      </c>
      <c r="E522" s="47" t="s">
        <v>37</v>
      </c>
      <c r="F522" s="47" t="s">
        <v>54</v>
      </c>
      <c r="G522" s="47" t="s">
        <v>74</v>
      </c>
      <c r="H522" s="55">
        <v>6449299</v>
      </c>
      <c r="I522" s="55">
        <v>6449299</v>
      </c>
      <c r="J522" s="55">
        <v>6280118.75</v>
      </c>
      <c r="K522" s="45">
        <f t="shared" si="183"/>
        <v>97.37676528875464</v>
      </c>
    </row>
    <row r="523" spans="1:11" ht="54" customHeight="1" x14ac:dyDescent="0.2">
      <c r="A523" s="53" t="s">
        <v>26</v>
      </c>
      <c r="B523" s="47" t="s">
        <v>203</v>
      </c>
      <c r="C523" s="47" t="s">
        <v>17</v>
      </c>
      <c r="D523" s="47" t="s">
        <v>205</v>
      </c>
      <c r="E523" s="47" t="s">
        <v>37</v>
      </c>
      <c r="F523" s="47" t="s">
        <v>54</v>
      </c>
      <c r="G523" s="47" t="s">
        <v>27</v>
      </c>
      <c r="H523" s="55">
        <f t="shared" ref="H523:I523" si="192">H524</f>
        <v>177736</v>
      </c>
      <c r="I523" s="55">
        <f t="shared" si="192"/>
        <v>177736</v>
      </c>
      <c r="J523" s="55">
        <f>J524</f>
        <v>177735.38</v>
      </c>
      <c r="K523" s="45">
        <f t="shared" si="183"/>
        <v>99.999651168024485</v>
      </c>
    </row>
    <row r="524" spans="1:11" s="41" customFormat="1" ht="52.5" customHeight="1" x14ac:dyDescent="0.2">
      <c r="A524" s="53" t="s">
        <v>28</v>
      </c>
      <c r="B524" s="47" t="s">
        <v>203</v>
      </c>
      <c r="C524" s="47" t="s">
        <v>17</v>
      </c>
      <c r="D524" s="47" t="s">
        <v>205</v>
      </c>
      <c r="E524" s="47" t="s">
        <v>37</v>
      </c>
      <c r="F524" s="47" t="s">
        <v>54</v>
      </c>
      <c r="G524" s="47" t="s">
        <v>29</v>
      </c>
      <c r="H524" s="55">
        <v>177736</v>
      </c>
      <c r="I524" s="55">
        <v>177736</v>
      </c>
      <c r="J524" s="55">
        <v>177735.38</v>
      </c>
      <c r="K524" s="55">
        <f t="shared" si="183"/>
        <v>99.999651168024485</v>
      </c>
    </row>
    <row r="525" spans="1:11" s="41" customFormat="1" ht="47.25" customHeight="1" x14ac:dyDescent="0.2">
      <c r="A525" s="48" t="s">
        <v>55</v>
      </c>
      <c r="B525" s="49" t="s">
        <v>203</v>
      </c>
      <c r="C525" s="49" t="s">
        <v>17</v>
      </c>
      <c r="D525" s="49" t="s">
        <v>206</v>
      </c>
      <c r="E525" s="50" t="s">
        <v>0</v>
      </c>
      <c r="F525" s="50" t="s">
        <v>0</v>
      </c>
      <c r="G525" s="50" t="s">
        <v>0</v>
      </c>
      <c r="H525" s="51">
        <f t="shared" ref="H525:I525" si="193">H526</f>
        <v>30184260.620000001</v>
      </c>
      <c r="I525" s="51">
        <f t="shared" si="193"/>
        <v>30184260.620000001</v>
      </c>
      <c r="J525" s="51">
        <f>J526</f>
        <v>29738149.66</v>
      </c>
      <c r="K525" s="51">
        <f t="shared" si="183"/>
        <v>98.522041120648126</v>
      </c>
    </row>
    <row r="526" spans="1:11" s="41" customFormat="1" ht="78.75" customHeight="1" x14ac:dyDescent="0.2">
      <c r="A526" s="48" t="s">
        <v>285</v>
      </c>
      <c r="B526" s="49" t="s">
        <v>203</v>
      </c>
      <c r="C526" s="49" t="s">
        <v>17</v>
      </c>
      <c r="D526" s="49" t="s">
        <v>206</v>
      </c>
      <c r="E526" s="49" t="s">
        <v>37</v>
      </c>
      <c r="F526" s="52" t="s">
        <v>0</v>
      </c>
      <c r="G526" s="52" t="s">
        <v>0</v>
      </c>
      <c r="H526" s="51">
        <f t="shared" ref="H526:I526" si="194">H527+H530+H533</f>
        <v>30184260.620000001</v>
      </c>
      <c r="I526" s="51">
        <f t="shared" si="194"/>
        <v>30184260.620000001</v>
      </c>
      <c r="J526" s="51">
        <f>J527+J530+J533</f>
        <v>29738149.66</v>
      </c>
      <c r="K526" s="51">
        <f t="shared" si="183"/>
        <v>98.522041120648126</v>
      </c>
    </row>
    <row r="527" spans="1:11" s="41" customFormat="1" ht="36.75" customHeight="1" x14ac:dyDescent="0.2">
      <c r="A527" s="53" t="s">
        <v>55</v>
      </c>
      <c r="B527" s="47" t="s">
        <v>203</v>
      </c>
      <c r="C527" s="47" t="s">
        <v>17</v>
      </c>
      <c r="D527" s="47" t="s">
        <v>206</v>
      </c>
      <c r="E527" s="47" t="s">
        <v>37</v>
      </c>
      <c r="F527" s="47" t="s">
        <v>56</v>
      </c>
      <c r="G527" s="54" t="s">
        <v>0</v>
      </c>
      <c r="H527" s="55">
        <f t="shared" ref="H527:I528" si="195">H528</f>
        <v>26669436.620000001</v>
      </c>
      <c r="I527" s="55">
        <f t="shared" si="195"/>
        <v>26669436.620000001</v>
      </c>
      <c r="J527" s="55">
        <f>J528</f>
        <v>26243938.699999999</v>
      </c>
      <c r="K527" s="55">
        <f t="shared" si="183"/>
        <v>98.404548524729947</v>
      </c>
    </row>
    <row r="528" spans="1:11" s="41" customFormat="1" ht="62.25" customHeight="1" x14ac:dyDescent="0.2">
      <c r="A528" s="53" t="s">
        <v>40</v>
      </c>
      <c r="B528" s="47" t="s">
        <v>203</v>
      </c>
      <c r="C528" s="47" t="s">
        <v>17</v>
      </c>
      <c r="D528" s="47" t="s">
        <v>206</v>
      </c>
      <c r="E528" s="47" t="s">
        <v>37</v>
      </c>
      <c r="F528" s="47" t="s">
        <v>56</v>
      </c>
      <c r="G528" s="47" t="s">
        <v>41</v>
      </c>
      <c r="H528" s="55">
        <f t="shared" si="195"/>
        <v>26669436.620000001</v>
      </c>
      <c r="I528" s="55">
        <f t="shared" si="195"/>
        <v>26669436.620000001</v>
      </c>
      <c r="J528" s="55">
        <f>J529</f>
        <v>26243938.699999999</v>
      </c>
      <c r="K528" s="45">
        <f t="shared" si="183"/>
        <v>98.404548524729947</v>
      </c>
    </row>
    <row r="529" spans="1:11" ht="32.25" customHeight="1" x14ac:dyDescent="0.2">
      <c r="A529" s="53" t="s">
        <v>57</v>
      </c>
      <c r="B529" s="47" t="s">
        <v>203</v>
      </c>
      <c r="C529" s="47" t="s">
        <v>17</v>
      </c>
      <c r="D529" s="47" t="s">
        <v>206</v>
      </c>
      <c r="E529" s="47" t="s">
        <v>37</v>
      </c>
      <c r="F529" s="47" t="s">
        <v>56</v>
      </c>
      <c r="G529" s="47" t="s">
        <v>58</v>
      </c>
      <c r="H529" s="55">
        <v>26669436.620000001</v>
      </c>
      <c r="I529" s="55">
        <v>26669436.620000001</v>
      </c>
      <c r="J529" s="55">
        <v>26243938.699999999</v>
      </c>
      <c r="K529" s="55">
        <f t="shared" si="183"/>
        <v>98.404548524729947</v>
      </c>
    </row>
    <row r="530" spans="1:11" ht="106.5" customHeight="1" x14ac:dyDescent="0.2">
      <c r="A530" s="43" t="s">
        <v>342</v>
      </c>
      <c r="B530" s="42" t="s">
        <v>203</v>
      </c>
      <c r="C530" s="42" t="s">
        <v>17</v>
      </c>
      <c r="D530" s="42" t="s">
        <v>206</v>
      </c>
      <c r="E530" s="42" t="s">
        <v>37</v>
      </c>
      <c r="F530" s="42" t="s">
        <v>343</v>
      </c>
      <c r="G530" s="44" t="s">
        <v>0</v>
      </c>
      <c r="H530" s="45">
        <f t="shared" ref="H530:I531" si="196">H531</f>
        <v>3280153</v>
      </c>
      <c r="I530" s="45">
        <f t="shared" si="196"/>
        <v>3280153</v>
      </c>
      <c r="J530" s="45">
        <f>J531</f>
        <v>3275607.96</v>
      </c>
      <c r="K530" s="55">
        <f t="shared" si="183"/>
        <v>99.861438170719481</v>
      </c>
    </row>
    <row r="531" spans="1:11" ht="72" customHeight="1" x14ac:dyDescent="0.2">
      <c r="A531" s="43" t="s">
        <v>40</v>
      </c>
      <c r="B531" s="42" t="s">
        <v>203</v>
      </c>
      <c r="C531" s="42" t="s">
        <v>17</v>
      </c>
      <c r="D531" s="42" t="s">
        <v>206</v>
      </c>
      <c r="E531" s="42" t="s">
        <v>37</v>
      </c>
      <c r="F531" s="42" t="s">
        <v>343</v>
      </c>
      <c r="G531" s="42" t="s">
        <v>41</v>
      </c>
      <c r="H531" s="45">
        <f t="shared" si="196"/>
        <v>3280153</v>
      </c>
      <c r="I531" s="45">
        <f t="shared" si="196"/>
        <v>3280153</v>
      </c>
      <c r="J531" s="45">
        <f>J532</f>
        <v>3275607.96</v>
      </c>
      <c r="K531" s="45">
        <f t="shared" si="183"/>
        <v>99.861438170719481</v>
      </c>
    </row>
    <row r="532" spans="1:11" ht="35.25" customHeight="1" x14ac:dyDescent="0.2">
      <c r="A532" s="43" t="s">
        <v>57</v>
      </c>
      <c r="B532" s="42" t="s">
        <v>203</v>
      </c>
      <c r="C532" s="42" t="s">
        <v>17</v>
      </c>
      <c r="D532" s="42" t="s">
        <v>206</v>
      </c>
      <c r="E532" s="42" t="s">
        <v>37</v>
      </c>
      <c r="F532" s="42" t="s">
        <v>343</v>
      </c>
      <c r="G532" s="42" t="s">
        <v>58</v>
      </c>
      <c r="H532" s="45">
        <v>3280153</v>
      </c>
      <c r="I532" s="45">
        <v>3280153</v>
      </c>
      <c r="J532" s="45">
        <v>3275607.96</v>
      </c>
      <c r="K532" s="45">
        <f t="shared" si="183"/>
        <v>99.861438170719481</v>
      </c>
    </row>
    <row r="533" spans="1:11" s="11" customFormat="1" ht="50.25" customHeight="1" x14ac:dyDescent="0.2">
      <c r="A533" s="6" t="s">
        <v>59</v>
      </c>
      <c r="B533" s="16" t="s">
        <v>203</v>
      </c>
      <c r="C533" s="16" t="s">
        <v>17</v>
      </c>
      <c r="D533" s="16" t="s">
        <v>206</v>
      </c>
      <c r="E533" s="16" t="s">
        <v>37</v>
      </c>
      <c r="F533" s="16" t="s">
        <v>60</v>
      </c>
      <c r="G533" s="17" t="s">
        <v>0</v>
      </c>
      <c r="H533" s="45">
        <f t="shared" ref="H533:I533" si="197">H534+H536</f>
        <v>234671</v>
      </c>
      <c r="I533" s="45">
        <f t="shared" si="197"/>
        <v>234671</v>
      </c>
      <c r="J533" s="45">
        <f>J534+J536</f>
        <v>218603</v>
      </c>
      <c r="K533" s="45">
        <f t="shared" si="183"/>
        <v>93.152967345773448</v>
      </c>
    </row>
    <row r="534" spans="1:11" ht="127.5" customHeight="1" x14ac:dyDescent="0.2">
      <c r="A534" s="6" t="s">
        <v>22</v>
      </c>
      <c r="B534" s="16" t="s">
        <v>203</v>
      </c>
      <c r="C534" s="16" t="s">
        <v>17</v>
      </c>
      <c r="D534" s="16" t="s">
        <v>206</v>
      </c>
      <c r="E534" s="16" t="s">
        <v>37</v>
      </c>
      <c r="F534" s="16" t="s">
        <v>60</v>
      </c>
      <c r="G534" s="16" t="s">
        <v>23</v>
      </c>
      <c r="H534" s="45">
        <f t="shared" ref="H534:I534" si="198">H535</f>
        <v>35100</v>
      </c>
      <c r="I534" s="45">
        <f t="shared" si="198"/>
        <v>35100</v>
      </c>
      <c r="J534" s="45">
        <f>J535</f>
        <v>33750</v>
      </c>
      <c r="K534" s="45">
        <f t="shared" si="183"/>
        <v>96.15384615384616</v>
      </c>
    </row>
    <row r="535" spans="1:11" ht="63.75" customHeight="1" x14ac:dyDescent="0.2">
      <c r="A535" s="6" t="s">
        <v>24</v>
      </c>
      <c r="B535" s="16" t="s">
        <v>203</v>
      </c>
      <c r="C535" s="16" t="s">
        <v>17</v>
      </c>
      <c r="D535" s="16" t="s">
        <v>206</v>
      </c>
      <c r="E535" s="16" t="s">
        <v>37</v>
      </c>
      <c r="F535" s="16" t="s">
        <v>60</v>
      </c>
      <c r="G535" s="16" t="s">
        <v>25</v>
      </c>
      <c r="H535" s="18">
        <v>35100</v>
      </c>
      <c r="I535" s="45">
        <v>35100</v>
      </c>
      <c r="J535" s="45">
        <v>33750</v>
      </c>
      <c r="K535" s="45">
        <f t="shared" si="183"/>
        <v>96.15384615384616</v>
      </c>
    </row>
    <row r="536" spans="1:11" ht="54" customHeight="1" x14ac:dyDescent="0.2">
      <c r="A536" s="6" t="s">
        <v>26</v>
      </c>
      <c r="B536" s="16" t="s">
        <v>203</v>
      </c>
      <c r="C536" s="16" t="s">
        <v>17</v>
      </c>
      <c r="D536" s="16" t="s">
        <v>206</v>
      </c>
      <c r="E536" s="16" t="s">
        <v>37</v>
      </c>
      <c r="F536" s="16" t="s">
        <v>60</v>
      </c>
      <c r="G536" s="16" t="s">
        <v>27</v>
      </c>
      <c r="H536" s="45">
        <f>H537</f>
        <v>199571</v>
      </c>
      <c r="I536" s="45">
        <f t="shared" ref="I536:J536" si="199">I537</f>
        <v>199571</v>
      </c>
      <c r="J536" s="45">
        <f t="shared" si="199"/>
        <v>184853</v>
      </c>
      <c r="K536" s="45">
        <f t="shared" si="183"/>
        <v>92.625181013273476</v>
      </c>
    </row>
    <row r="537" spans="1:11" s="11" customFormat="1" ht="48.75" customHeight="1" x14ac:dyDescent="0.2">
      <c r="A537" s="6" t="s">
        <v>28</v>
      </c>
      <c r="B537" s="16" t="s">
        <v>203</v>
      </c>
      <c r="C537" s="16" t="s">
        <v>17</v>
      </c>
      <c r="D537" s="16" t="s">
        <v>206</v>
      </c>
      <c r="E537" s="16" t="s">
        <v>37</v>
      </c>
      <c r="F537" s="16" t="s">
        <v>60</v>
      </c>
      <c r="G537" s="16" t="s">
        <v>29</v>
      </c>
      <c r="H537" s="45">
        <v>199571</v>
      </c>
      <c r="I537" s="45">
        <v>199571</v>
      </c>
      <c r="J537" s="45">
        <v>184853</v>
      </c>
      <c r="K537" s="45">
        <f t="shared" si="183"/>
        <v>92.625181013273476</v>
      </c>
    </row>
    <row r="538" spans="1:11" s="11" customFormat="1" ht="43.5" customHeight="1" x14ac:dyDescent="0.2">
      <c r="A538" s="20" t="s">
        <v>162</v>
      </c>
      <c r="B538" s="21" t="s">
        <v>203</v>
      </c>
      <c r="C538" s="21" t="s">
        <v>17</v>
      </c>
      <c r="D538" s="21" t="s">
        <v>207</v>
      </c>
      <c r="E538" s="22" t="s">
        <v>0</v>
      </c>
      <c r="F538" s="22" t="s">
        <v>0</v>
      </c>
      <c r="G538" s="22" t="s">
        <v>0</v>
      </c>
      <c r="H538" s="51">
        <f t="shared" ref="H538:I541" si="200">H539</f>
        <v>325400</v>
      </c>
      <c r="I538" s="51">
        <f t="shared" si="200"/>
        <v>325400</v>
      </c>
      <c r="J538" s="51">
        <f>J539</f>
        <v>325400</v>
      </c>
      <c r="K538" s="51">
        <f t="shared" si="183"/>
        <v>100</v>
      </c>
    </row>
    <row r="539" spans="1:11" s="11" customFormat="1" ht="85.5" customHeight="1" x14ac:dyDescent="0.2">
      <c r="A539" s="20" t="s">
        <v>285</v>
      </c>
      <c r="B539" s="21" t="s">
        <v>203</v>
      </c>
      <c r="C539" s="21" t="s">
        <v>17</v>
      </c>
      <c r="D539" s="21" t="s">
        <v>207</v>
      </c>
      <c r="E539" s="21" t="s">
        <v>37</v>
      </c>
      <c r="F539" s="23" t="s">
        <v>0</v>
      </c>
      <c r="G539" s="23" t="s">
        <v>0</v>
      </c>
      <c r="H539" s="51">
        <f t="shared" si="200"/>
        <v>325400</v>
      </c>
      <c r="I539" s="51">
        <f t="shared" si="200"/>
        <v>325400</v>
      </c>
      <c r="J539" s="51">
        <f>J540</f>
        <v>325400</v>
      </c>
      <c r="K539" s="51">
        <f t="shared" si="183"/>
        <v>100</v>
      </c>
    </row>
    <row r="540" spans="1:11" ht="48" customHeight="1" x14ac:dyDescent="0.2">
      <c r="A540" s="6" t="s">
        <v>162</v>
      </c>
      <c r="B540" s="16" t="s">
        <v>203</v>
      </c>
      <c r="C540" s="16" t="s">
        <v>17</v>
      </c>
      <c r="D540" s="16" t="s">
        <v>207</v>
      </c>
      <c r="E540" s="16" t="s">
        <v>37</v>
      </c>
      <c r="F540" s="16" t="s">
        <v>163</v>
      </c>
      <c r="G540" s="17" t="s">
        <v>0</v>
      </c>
      <c r="H540" s="45">
        <f t="shared" si="200"/>
        <v>325400</v>
      </c>
      <c r="I540" s="45">
        <f t="shared" si="200"/>
        <v>325400</v>
      </c>
      <c r="J540" s="45">
        <f>J541</f>
        <v>325400</v>
      </c>
      <c r="K540" s="45">
        <f t="shared" si="183"/>
        <v>100</v>
      </c>
    </row>
    <row r="541" spans="1:11" s="32" customFormat="1" ht="63" customHeight="1" x14ac:dyDescent="0.2">
      <c r="A541" s="6" t="s">
        <v>26</v>
      </c>
      <c r="B541" s="16" t="s">
        <v>203</v>
      </c>
      <c r="C541" s="16" t="s">
        <v>17</v>
      </c>
      <c r="D541" s="16" t="s">
        <v>207</v>
      </c>
      <c r="E541" s="16" t="s">
        <v>37</v>
      </c>
      <c r="F541" s="16" t="s">
        <v>163</v>
      </c>
      <c r="G541" s="16" t="s">
        <v>27</v>
      </c>
      <c r="H541" s="45">
        <f t="shared" si="200"/>
        <v>325400</v>
      </c>
      <c r="I541" s="45">
        <f t="shared" si="200"/>
        <v>325400</v>
      </c>
      <c r="J541" s="45">
        <f>J542</f>
        <v>325400</v>
      </c>
      <c r="K541" s="45">
        <f t="shared" si="183"/>
        <v>100</v>
      </c>
    </row>
    <row r="542" spans="1:11" s="32" customFormat="1" ht="66.75" customHeight="1" x14ac:dyDescent="0.2">
      <c r="A542" s="6" t="s">
        <v>28</v>
      </c>
      <c r="B542" s="16" t="s">
        <v>203</v>
      </c>
      <c r="C542" s="16" t="s">
        <v>17</v>
      </c>
      <c r="D542" s="16" t="s">
        <v>207</v>
      </c>
      <c r="E542" s="16" t="s">
        <v>37</v>
      </c>
      <c r="F542" s="16" t="s">
        <v>163</v>
      </c>
      <c r="G542" s="16" t="s">
        <v>29</v>
      </c>
      <c r="H542" s="18">
        <v>325400</v>
      </c>
      <c r="I542" s="45">
        <v>325400</v>
      </c>
      <c r="J542" s="45">
        <v>325400</v>
      </c>
      <c r="K542" s="45">
        <f t="shared" si="183"/>
        <v>100</v>
      </c>
    </row>
    <row r="543" spans="1:11" s="32" customFormat="1" ht="45.75" customHeight="1" x14ac:dyDescent="0.2">
      <c r="A543" s="48" t="s">
        <v>155</v>
      </c>
      <c r="B543" s="49" t="s">
        <v>203</v>
      </c>
      <c r="C543" s="49" t="s">
        <v>17</v>
      </c>
      <c r="D543" s="49" t="s">
        <v>83</v>
      </c>
      <c r="E543" s="50" t="s">
        <v>0</v>
      </c>
      <c r="F543" s="50" t="s">
        <v>0</v>
      </c>
      <c r="G543" s="50" t="s">
        <v>0</v>
      </c>
      <c r="H543" s="51">
        <f t="shared" ref="H543:I543" si="201">H544</f>
        <v>11814832.119999999</v>
      </c>
      <c r="I543" s="51">
        <f t="shared" si="201"/>
        <v>11814832.119999999</v>
      </c>
      <c r="J543" s="51">
        <f>J544</f>
        <v>11520839.67</v>
      </c>
      <c r="K543" s="51">
        <f t="shared" si="183"/>
        <v>97.51166629357067</v>
      </c>
    </row>
    <row r="544" spans="1:11" ht="82.5" customHeight="1" x14ac:dyDescent="0.2">
      <c r="A544" s="48" t="s">
        <v>285</v>
      </c>
      <c r="B544" s="49" t="s">
        <v>203</v>
      </c>
      <c r="C544" s="49" t="s">
        <v>17</v>
      </c>
      <c r="D544" s="49" t="s">
        <v>83</v>
      </c>
      <c r="E544" s="49" t="s">
        <v>37</v>
      </c>
      <c r="F544" s="52" t="s">
        <v>0</v>
      </c>
      <c r="G544" s="52" t="s">
        <v>0</v>
      </c>
      <c r="H544" s="51">
        <f t="shared" ref="H544:I544" si="202">H545+H548</f>
        <v>11814832.119999999</v>
      </c>
      <c r="I544" s="51">
        <f t="shared" si="202"/>
        <v>11814832.119999999</v>
      </c>
      <c r="J544" s="51">
        <f>J545+J548</f>
        <v>11520839.67</v>
      </c>
      <c r="K544" s="51">
        <f t="shared" si="183"/>
        <v>97.51166629357067</v>
      </c>
    </row>
    <row r="545" spans="1:11" ht="52.5" customHeight="1" x14ac:dyDescent="0.2">
      <c r="A545" s="53" t="s">
        <v>155</v>
      </c>
      <c r="B545" s="47" t="s">
        <v>203</v>
      </c>
      <c r="C545" s="47" t="s">
        <v>17</v>
      </c>
      <c r="D545" s="47" t="s">
        <v>83</v>
      </c>
      <c r="E545" s="47" t="s">
        <v>37</v>
      </c>
      <c r="F545" s="47" t="s">
        <v>156</v>
      </c>
      <c r="G545" s="54" t="s">
        <v>0</v>
      </c>
      <c r="H545" s="55">
        <f t="shared" ref="H545:I546" si="203">H546</f>
        <v>11736703</v>
      </c>
      <c r="I545" s="55">
        <f t="shared" si="203"/>
        <v>11736703</v>
      </c>
      <c r="J545" s="55">
        <f>J546</f>
        <v>11442710.550000001</v>
      </c>
      <c r="K545" s="45">
        <f t="shared" si="183"/>
        <v>97.495101903831099</v>
      </c>
    </row>
    <row r="546" spans="1:11" ht="63" customHeight="1" x14ac:dyDescent="0.2">
      <c r="A546" s="53" t="s">
        <v>40</v>
      </c>
      <c r="B546" s="47" t="s">
        <v>203</v>
      </c>
      <c r="C546" s="47" t="s">
        <v>17</v>
      </c>
      <c r="D546" s="47" t="s">
        <v>83</v>
      </c>
      <c r="E546" s="47" t="s">
        <v>37</v>
      </c>
      <c r="F546" s="47" t="s">
        <v>156</v>
      </c>
      <c r="G546" s="47" t="s">
        <v>41</v>
      </c>
      <c r="H546" s="55">
        <f t="shared" si="203"/>
        <v>11736703</v>
      </c>
      <c r="I546" s="55">
        <f t="shared" si="203"/>
        <v>11736703</v>
      </c>
      <c r="J546" s="55">
        <f>J547</f>
        <v>11442710.550000001</v>
      </c>
      <c r="K546" s="55">
        <f t="shared" si="183"/>
        <v>97.495101903831099</v>
      </c>
    </row>
    <row r="547" spans="1:11" ht="33.75" customHeight="1" x14ac:dyDescent="0.2">
      <c r="A547" s="53" t="s">
        <v>42</v>
      </c>
      <c r="B547" s="47" t="s">
        <v>203</v>
      </c>
      <c r="C547" s="47" t="s">
        <v>17</v>
      </c>
      <c r="D547" s="47" t="s">
        <v>83</v>
      </c>
      <c r="E547" s="47" t="s">
        <v>37</v>
      </c>
      <c r="F547" s="47" t="s">
        <v>156</v>
      </c>
      <c r="G547" s="47" t="s">
        <v>43</v>
      </c>
      <c r="H547" s="55">
        <v>11736703</v>
      </c>
      <c r="I547" s="55">
        <v>11736703</v>
      </c>
      <c r="J547" s="55">
        <v>11442710.550000001</v>
      </c>
      <c r="K547" s="55">
        <f t="shared" si="183"/>
        <v>97.495101903831099</v>
      </c>
    </row>
    <row r="548" spans="1:11" ht="117.75" customHeight="1" x14ac:dyDescent="0.2">
      <c r="A548" s="43" t="s">
        <v>342</v>
      </c>
      <c r="B548" s="42" t="s">
        <v>203</v>
      </c>
      <c r="C548" s="42" t="s">
        <v>17</v>
      </c>
      <c r="D548" s="42" t="s">
        <v>83</v>
      </c>
      <c r="E548" s="42" t="s">
        <v>37</v>
      </c>
      <c r="F548" s="42" t="s">
        <v>343</v>
      </c>
      <c r="G548" s="44" t="s">
        <v>0</v>
      </c>
      <c r="H548" s="45">
        <f t="shared" ref="H548:I549" si="204">H549</f>
        <v>78129.119999999995</v>
      </c>
      <c r="I548" s="45">
        <f t="shared" si="204"/>
        <v>78129.119999999995</v>
      </c>
      <c r="J548" s="45">
        <f>J549</f>
        <v>78129.119999999995</v>
      </c>
      <c r="K548" s="45">
        <f t="shared" si="183"/>
        <v>100</v>
      </c>
    </row>
    <row r="549" spans="1:11" ht="77.25" customHeight="1" x14ac:dyDescent="0.2">
      <c r="A549" s="43" t="s">
        <v>40</v>
      </c>
      <c r="B549" s="42" t="s">
        <v>203</v>
      </c>
      <c r="C549" s="42" t="s">
        <v>17</v>
      </c>
      <c r="D549" s="42" t="s">
        <v>83</v>
      </c>
      <c r="E549" s="42" t="s">
        <v>37</v>
      </c>
      <c r="F549" s="42" t="s">
        <v>343</v>
      </c>
      <c r="G549" s="42" t="s">
        <v>41</v>
      </c>
      <c r="H549" s="45">
        <f t="shared" si="204"/>
        <v>78129.119999999995</v>
      </c>
      <c r="I549" s="45">
        <f t="shared" si="204"/>
        <v>78129.119999999995</v>
      </c>
      <c r="J549" s="45">
        <f>J550</f>
        <v>78129.119999999995</v>
      </c>
      <c r="K549" s="45">
        <f t="shared" si="183"/>
        <v>100</v>
      </c>
    </row>
    <row r="550" spans="1:11" ht="30" customHeight="1" x14ac:dyDescent="0.2">
      <c r="A550" s="43" t="s">
        <v>42</v>
      </c>
      <c r="B550" s="42" t="s">
        <v>203</v>
      </c>
      <c r="C550" s="42" t="s">
        <v>17</v>
      </c>
      <c r="D550" s="42" t="s">
        <v>83</v>
      </c>
      <c r="E550" s="42" t="s">
        <v>37</v>
      </c>
      <c r="F550" s="42" t="s">
        <v>343</v>
      </c>
      <c r="G550" s="42" t="s">
        <v>43</v>
      </c>
      <c r="H550" s="45">
        <v>78129.119999999995</v>
      </c>
      <c r="I550" s="45">
        <v>78129.119999999995</v>
      </c>
      <c r="J550" s="45">
        <v>78129.119999999995</v>
      </c>
      <c r="K550" s="45">
        <f t="shared" si="183"/>
        <v>100</v>
      </c>
    </row>
    <row r="551" spans="1:11" ht="138" customHeight="1" x14ac:dyDescent="0.2">
      <c r="A551" s="48" t="s">
        <v>356</v>
      </c>
      <c r="B551" s="49" t="s">
        <v>203</v>
      </c>
      <c r="C551" s="49" t="s">
        <v>17</v>
      </c>
      <c r="D551" s="49" t="s">
        <v>357</v>
      </c>
      <c r="E551" s="50" t="s">
        <v>0</v>
      </c>
      <c r="F551" s="50" t="s">
        <v>0</v>
      </c>
      <c r="G551" s="50" t="s">
        <v>0</v>
      </c>
      <c r="H551" s="51">
        <v>6078768</v>
      </c>
      <c r="I551" s="51">
        <v>6078768</v>
      </c>
      <c r="J551" s="51">
        <f>J552</f>
        <v>6078768</v>
      </c>
      <c r="K551" s="51">
        <f t="shared" si="183"/>
        <v>100</v>
      </c>
    </row>
    <row r="552" spans="1:11" s="33" customFormat="1" ht="81.75" customHeight="1" x14ac:dyDescent="0.2">
      <c r="A552" s="48" t="s">
        <v>285</v>
      </c>
      <c r="B552" s="49" t="s">
        <v>203</v>
      </c>
      <c r="C552" s="49" t="s">
        <v>17</v>
      </c>
      <c r="D552" s="49" t="s">
        <v>357</v>
      </c>
      <c r="E552" s="49" t="s">
        <v>37</v>
      </c>
      <c r="F552" s="52" t="s">
        <v>0</v>
      </c>
      <c r="G552" s="52" t="s">
        <v>0</v>
      </c>
      <c r="H552" s="51">
        <v>6078768</v>
      </c>
      <c r="I552" s="51">
        <v>6078768</v>
      </c>
      <c r="J552" s="51">
        <f>J553</f>
        <v>6078768</v>
      </c>
      <c r="K552" s="51">
        <f t="shared" si="183"/>
        <v>100</v>
      </c>
    </row>
    <row r="553" spans="1:11" s="33" customFormat="1" ht="37.5" customHeight="1" x14ac:dyDescent="0.2">
      <c r="A553" s="53" t="s">
        <v>358</v>
      </c>
      <c r="B553" s="47" t="s">
        <v>203</v>
      </c>
      <c r="C553" s="47" t="s">
        <v>17</v>
      </c>
      <c r="D553" s="47" t="s">
        <v>357</v>
      </c>
      <c r="E553" s="47" t="s">
        <v>37</v>
      </c>
      <c r="F553" s="47" t="s">
        <v>359</v>
      </c>
      <c r="G553" s="54" t="s">
        <v>0</v>
      </c>
      <c r="H553" s="55">
        <v>6078768</v>
      </c>
      <c r="I553" s="55">
        <v>6078768</v>
      </c>
      <c r="J553" s="55">
        <f>J554</f>
        <v>6078768</v>
      </c>
      <c r="K553" s="45">
        <f t="shared" si="183"/>
        <v>100</v>
      </c>
    </row>
    <row r="554" spans="1:11" s="33" customFormat="1" ht="71.25" customHeight="1" x14ac:dyDescent="0.2">
      <c r="A554" s="53" t="s">
        <v>40</v>
      </c>
      <c r="B554" s="47" t="s">
        <v>203</v>
      </c>
      <c r="C554" s="47" t="s">
        <v>17</v>
      </c>
      <c r="D554" s="47" t="s">
        <v>357</v>
      </c>
      <c r="E554" s="47" t="s">
        <v>37</v>
      </c>
      <c r="F554" s="47" t="s">
        <v>359</v>
      </c>
      <c r="G554" s="47" t="s">
        <v>41</v>
      </c>
      <c r="H554" s="55">
        <v>6078768</v>
      </c>
      <c r="I554" s="55">
        <v>6078768</v>
      </c>
      <c r="J554" s="55">
        <f>J555</f>
        <v>6078768</v>
      </c>
      <c r="K554" s="45">
        <f t="shared" si="183"/>
        <v>100</v>
      </c>
    </row>
    <row r="555" spans="1:11" ht="27.75" customHeight="1" x14ac:dyDescent="0.2">
      <c r="A555" s="53" t="s">
        <v>42</v>
      </c>
      <c r="B555" s="47" t="s">
        <v>203</v>
      </c>
      <c r="C555" s="47" t="s">
        <v>17</v>
      </c>
      <c r="D555" s="47" t="s">
        <v>357</v>
      </c>
      <c r="E555" s="47" t="s">
        <v>37</v>
      </c>
      <c r="F555" s="47" t="s">
        <v>359</v>
      </c>
      <c r="G555" s="47" t="s">
        <v>43</v>
      </c>
      <c r="H555" s="55">
        <v>6078768</v>
      </c>
      <c r="I555" s="55">
        <v>6078768</v>
      </c>
      <c r="J555" s="55">
        <v>6078768</v>
      </c>
      <c r="K555" s="45">
        <f t="shared" si="183"/>
        <v>100</v>
      </c>
    </row>
    <row r="556" spans="1:11" s="11" customFormat="1" ht="35.25" customHeight="1" x14ac:dyDescent="0.2">
      <c r="A556" s="48" t="s">
        <v>182</v>
      </c>
      <c r="B556" s="49" t="s">
        <v>183</v>
      </c>
      <c r="C556" s="50" t="s">
        <v>0</v>
      </c>
      <c r="D556" s="50" t="s">
        <v>0</v>
      </c>
      <c r="E556" s="50" t="s">
        <v>0</v>
      </c>
      <c r="F556" s="50" t="s">
        <v>0</v>
      </c>
      <c r="G556" s="50" t="s">
        <v>0</v>
      </c>
      <c r="H556" s="51">
        <f>H557+H579+H596+H627+H588+H606+H613</f>
        <v>26686282.379999999</v>
      </c>
      <c r="I556" s="51">
        <f>I557+I579+I596+I627+I588+I606+I613</f>
        <v>38726128.879999995</v>
      </c>
      <c r="J556" s="51">
        <f>J557+J579+J596+J627+J588+J606+J613</f>
        <v>38585367.529999994</v>
      </c>
      <c r="K556" s="51">
        <f t="shared" si="183"/>
        <v>99.636520989649711</v>
      </c>
    </row>
    <row r="557" spans="1:11" s="11" customFormat="1" ht="54" customHeight="1" x14ac:dyDescent="0.2">
      <c r="A557" s="48" t="s">
        <v>180</v>
      </c>
      <c r="B557" s="49" t="s">
        <v>183</v>
      </c>
      <c r="C557" s="49" t="s">
        <v>17</v>
      </c>
      <c r="D557" s="49" t="s">
        <v>18</v>
      </c>
      <c r="E557" s="49" t="s">
        <v>66</v>
      </c>
      <c r="F557" s="52" t="s">
        <v>0</v>
      </c>
      <c r="G557" s="52" t="s">
        <v>0</v>
      </c>
      <c r="H557" s="77">
        <f t="shared" ref="H557:I557" si="205">H573+H576+H558+H570+H561+H567</f>
        <v>20738725.259999998</v>
      </c>
      <c r="I557" s="77">
        <f t="shared" si="205"/>
        <v>30944883.959999997</v>
      </c>
      <c r="J557" s="51">
        <f>J573+J576+J558+J570+J561+J567</f>
        <v>30944880.559999995</v>
      </c>
      <c r="K557" s="51">
        <f t="shared" si="183"/>
        <v>99.999989012723375</v>
      </c>
    </row>
    <row r="558" spans="1:11" s="11" customFormat="1" ht="36" customHeight="1" x14ac:dyDescent="0.2">
      <c r="A558" s="59" t="s">
        <v>360</v>
      </c>
      <c r="B558" s="47" t="s">
        <v>183</v>
      </c>
      <c r="C558" s="47" t="s">
        <v>17</v>
      </c>
      <c r="D558" s="47" t="s">
        <v>18</v>
      </c>
      <c r="E558" s="47" t="s">
        <v>66</v>
      </c>
      <c r="F558" s="47">
        <v>10120</v>
      </c>
      <c r="G558" s="52"/>
      <c r="H558" s="55">
        <f t="shared" ref="H558:I559" si="206">H559</f>
        <v>17330478.940000001</v>
      </c>
      <c r="I558" s="55">
        <f t="shared" si="206"/>
        <v>18720825.440000001</v>
      </c>
      <c r="J558" s="55">
        <f>J559</f>
        <v>18720825.440000001</v>
      </c>
      <c r="K558" s="45">
        <f t="shared" si="183"/>
        <v>100</v>
      </c>
    </row>
    <row r="559" spans="1:11" ht="53.25" customHeight="1" x14ac:dyDescent="0.2">
      <c r="A559" s="53" t="s">
        <v>123</v>
      </c>
      <c r="B559" s="47" t="s">
        <v>183</v>
      </c>
      <c r="C559" s="47" t="s">
        <v>17</v>
      </c>
      <c r="D559" s="47" t="s">
        <v>18</v>
      </c>
      <c r="E559" s="47" t="s">
        <v>66</v>
      </c>
      <c r="F559" s="47">
        <v>10120</v>
      </c>
      <c r="G559" s="47" t="s">
        <v>124</v>
      </c>
      <c r="H559" s="55">
        <f t="shared" si="206"/>
        <v>17330478.940000001</v>
      </c>
      <c r="I559" s="55">
        <f t="shared" si="206"/>
        <v>18720825.440000001</v>
      </c>
      <c r="J559" s="55">
        <f>J560</f>
        <v>18720825.440000001</v>
      </c>
      <c r="K559" s="45">
        <f t="shared" si="183"/>
        <v>100</v>
      </c>
    </row>
    <row r="560" spans="1:11" s="34" customFormat="1" ht="51.75" customHeight="1" x14ac:dyDescent="0.2">
      <c r="A560" s="53" t="s">
        <v>125</v>
      </c>
      <c r="B560" s="47" t="s">
        <v>183</v>
      </c>
      <c r="C560" s="47" t="s">
        <v>17</v>
      </c>
      <c r="D560" s="47" t="s">
        <v>18</v>
      </c>
      <c r="E560" s="47" t="s">
        <v>66</v>
      </c>
      <c r="F560" s="47">
        <v>10120</v>
      </c>
      <c r="G560" s="47" t="s">
        <v>126</v>
      </c>
      <c r="H560" s="55">
        <v>17330478.940000001</v>
      </c>
      <c r="I560" s="55">
        <v>18720825.440000001</v>
      </c>
      <c r="J560" s="55">
        <v>18720825.440000001</v>
      </c>
      <c r="K560" s="45">
        <f t="shared" si="183"/>
        <v>100</v>
      </c>
    </row>
    <row r="561" spans="1:11" s="71" customFormat="1" ht="51.75" customHeight="1" x14ac:dyDescent="0.2">
      <c r="A561" s="6" t="s">
        <v>190</v>
      </c>
      <c r="B561" s="16" t="s">
        <v>183</v>
      </c>
      <c r="C561" s="16" t="s">
        <v>17</v>
      </c>
      <c r="D561" s="16" t="s">
        <v>18</v>
      </c>
      <c r="E561" s="16" t="s">
        <v>37</v>
      </c>
      <c r="F561" s="16">
        <v>15920</v>
      </c>
      <c r="G561" s="17" t="s">
        <v>0</v>
      </c>
      <c r="H561" s="81">
        <f>H562+H565</f>
        <v>0</v>
      </c>
      <c r="I561" s="81">
        <f t="shared" ref="I561:J561" si="207">I562+I565</f>
        <v>3166312.1999999997</v>
      </c>
      <c r="J561" s="81">
        <f t="shared" si="207"/>
        <v>3166312.1999999997</v>
      </c>
      <c r="K561" s="45">
        <f t="shared" si="183"/>
        <v>100</v>
      </c>
    </row>
    <row r="562" spans="1:11" s="71" customFormat="1" ht="111" customHeight="1" x14ac:dyDescent="0.2">
      <c r="A562" s="6" t="s">
        <v>22</v>
      </c>
      <c r="B562" s="16" t="s">
        <v>183</v>
      </c>
      <c r="C562" s="16" t="s">
        <v>17</v>
      </c>
      <c r="D562" s="16" t="s">
        <v>18</v>
      </c>
      <c r="E562" s="16" t="s">
        <v>37</v>
      </c>
      <c r="F562" s="16">
        <v>15920</v>
      </c>
      <c r="G562" s="16" t="s">
        <v>23</v>
      </c>
      <c r="H562" s="81">
        <f>H563+H564</f>
        <v>0</v>
      </c>
      <c r="I562" s="81">
        <f t="shared" ref="I562:J562" si="208">I563+I564</f>
        <v>3081785.1799999997</v>
      </c>
      <c r="J562" s="81">
        <f t="shared" si="208"/>
        <v>3081785.1799999997</v>
      </c>
      <c r="K562" s="45">
        <f t="shared" si="183"/>
        <v>100</v>
      </c>
    </row>
    <row r="563" spans="1:11" s="71" customFormat="1" ht="51.75" customHeight="1" x14ac:dyDescent="0.2">
      <c r="A563" s="79" t="s">
        <v>73</v>
      </c>
      <c r="B563" s="16" t="s">
        <v>183</v>
      </c>
      <c r="C563" s="16" t="s">
        <v>17</v>
      </c>
      <c r="D563" s="16" t="s">
        <v>18</v>
      </c>
      <c r="E563" s="16" t="s">
        <v>37</v>
      </c>
      <c r="F563" s="16">
        <v>15920</v>
      </c>
      <c r="G563" s="16">
        <v>110</v>
      </c>
      <c r="H563" s="81">
        <v>0</v>
      </c>
      <c r="I563" s="81">
        <v>966052.8</v>
      </c>
      <c r="J563" s="81">
        <v>966052.8</v>
      </c>
      <c r="K563" s="45">
        <f t="shared" si="183"/>
        <v>100</v>
      </c>
    </row>
    <row r="564" spans="1:11" s="71" customFormat="1" ht="51.75" customHeight="1" x14ac:dyDescent="0.2">
      <c r="A564" s="6" t="s">
        <v>24</v>
      </c>
      <c r="B564" s="16" t="s">
        <v>183</v>
      </c>
      <c r="C564" s="16" t="s">
        <v>17</v>
      </c>
      <c r="D564" s="16" t="s">
        <v>18</v>
      </c>
      <c r="E564" s="16" t="s">
        <v>37</v>
      </c>
      <c r="F564" s="16">
        <v>15920</v>
      </c>
      <c r="G564" s="16" t="s">
        <v>25</v>
      </c>
      <c r="H564" s="81">
        <v>0</v>
      </c>
      <c r="I564" s="81">
        <v>2115732.38</v>
      </c>
      <c r="J564" s="81">
        <v>2115732.38</v>
      </c>
      <c r="K564" s="45">
        <f t="shared" si="183"/>
        <v>100</v>
      </c>
    </row>
    <row r="565" spans="1:11" s="71" customFormat="1" ht="70.5" customHeight="1" x14ac:dyDescent="0.2">
      <c r="A565" s="79" t="s">
        <v>40</v>
      </c>
      <c r="B565" s="16" t="s">
        <v>183</v>
      </c>
      <c r="C565" s="16" t="s">
        <v>17</v>
      </c>
      <c r="D565" s="16" t="s">
        <v>18</v>
      </c>
      <c r="E565" s="16" t="s">
        <v>37</v>
      </c>
      <c r="F565" s="16">
        <v>15920</v>
      </c>
      <c r="G565" s="16">
        <v>600</v>
      </c>
      <c r="H565" s="81">
        <f>H566</f>
        <v>0</v>
      </c>
      <c r="I565" s="81">
        <f>I566</f>
        <v>84527.02</v>
      </c>
      <c r="J565" s="81">
        <f>J566</f>
        <v>84527.02</v>
      </c>
      <c r="K565" s="45">
        <f t="shared" si="183"/>
        <v>100</v>
      </c>
    </row>
    <row r="566" spans="1:11" s="71" customFormat="1" ht="38.25" customHeight="1" x14ac:dyDescent="0.2">
      <c r="A566" s="79" t="s">
        <v>57</v>
      </c>
      <c r="B566" s="16" t="s">
        <v>183</v>
      </c>
      <c r="C566" s="16" t="s">
        <v>17</v>
      </c>
      <c r="D566" s="16" t="s">
        <v>18</v>
      </c>
      <c r="E566" s="16" t="s">
        <v>37</v>
      </c>
      <c r="F566" s="16">
        <v>15920</v>
      </c>
      <c r="G566" s="16">
        <v>620</v>
      </c>
      <c r="H566" s="81">
        <v>0</v>
      </c>
      <c r="I566" s="81">
        <v>84527.02</v>
      </c>
      <c r="J566" s="81">
        <v>84527.02</v>
      </c>
      <c r="K566" s="45">
        <f t="shared" si="183"/>
        <v>100</v>
      </c>
    </row>
    <row r="567" spans="1:11" s="71" customFormat="1" ht="54" customHeight="1" x14ac:dyDescent="0.2">
      <c r="A567" s="79" t="s">
        <v>376</v>
      </c>
      <c r="B567" s="16" t="s">
        <v>183</v>
      </c>
      <c r="C567" s="16" t="s">
        <v>17</v>
      </c>
      <c r="D567" s="16" t="s">
        <v>18</v>
      </c>
      <c r="E567" s="16" t="s">
        <v>37</v>
      </c>
      <c r="F567" s="16">
        <v>19030</v>
      </c>
      <c r="G567" s="16"/>
      <c r="H567" s="81">
        <f t="shared" ref="H567:I568" si="209">H568</f>
        <v>0</v>
      </c>
      <c r="I567" s="81">
        <f t="shared" si="209"/>
        <v>5649500</v>
      </c>
      <c r="J567" s="81">
        <f>J568</f>
        <v>5649496.5999999996</v>
      </c>
      <c r="K567" s="45">
        <f t="shared" si="183"/>
        <v>99.999939817682971</v>
      </c>
    </row>
    <row r="568" spans="1:11" s="71" customFormat="1" ht="62.25" customHeight="1" x14ac:dyDescent="0.2">
      <c r="A568" s="72" t="s">
        <v>26</v>
      </c>
      <c r="B568" s="16" t="s">
        <v>183</v>
      </c>
      <c r="C568" s="16" t="s">
        <v>17</v>
      </c>
      <c r="D568" s="16" t="s">
        <v>18</v>
      </c>
      <c r="E568" s="16" t="s">
        <v>37</v>
      </c>
      <c r="F568" s="16">
        <v>19030</v>
      </c>
      <c r="G568" s="16">
        <v>200</v>
      </c>
      <c r="H568" s="81">
        <f t="shared" si="209"/>
        <v>0</v>
      </c>
      <c r="I568" s="81">
        <f t="shared" si="209"/>
        <v>5649500</v>
      </c>
      <c r="J568" s="81">
        <f>J569</f>
        <v>5649496.5999999996</v>
      </c>
      <c r="K568" s="45">
        <f t="shared" si="183"/>
        <v>99.999939817682971</v>
      </c>
    </row>
    <row r="569" spans="1:11" s="71" customFormat="1" ht="62.25" customHeight="1" x14ac:dyDescent="0.2">
      <c r="A569" s="72" t="s">
        <v>28</v>
      </c>
      <c r="B569" s="16" t="s">
        <v>183</v>
      </c>
      <c r="C569" s="16" t="s">
        <v>17</v>
      </c>
      <c r="D569" s="16" t="s">
        <v>18</v>
      </c>
      <c r="E569" s="16" t="s">
        <v>37</v>
      </c>
      <c r="F569" s="16">
        <v>19030</v>
      </c>
      <c r="G569" s="16">
        <v>240</v>
      </c>
      <c r="H569" s="81">
        <v>0</v>
      </c>
      <c r="I569" s="81">
        <v>5649500</v>
      </c>
      <c r="J569" s="81">
        <v>5649496.5999999996</v>
      </c>
      <c r="K569" s="45">
        <f t="shared" si="183"/>
        <v>99.999939817682971</v>
      </c>
    </row>
    <row r="570" spans="1:11" s="34" customFormat="1" ht="59.25" customHeight="1" x14ac:dyDescent="0.2">
      <c r="A570" s="6" t="s">
        <v>190</v>
      </c>
      <c r="B570" s="16" t="s">
        <v>183</v>
      </c>
      <c r="C570" s="16" t="s">
        <v>17</v>
      </c>
      <c r="D570" s="16" t="s">
        <v>18</v>
      </c>
      <c r="E570" s="16" t="s">
        <v>66</v>
      </c>
      <c r="F570" s="16" t="s">
        <v>286</v>
      </c>
      <c r="G570" s="17" t="s">
        <v>0</v>
      </c>
      <c r="H570" s="55">
        <f t="shared" ref="H570:I571" si="210">H571</f>
        <v>1077463.8999999999</v>
      </c>
      <c r="I570" s="55">
        <f t="shared" si="210"/>
        <v>1077463.8999999999</v>
      </c>
      <c r="J570" s="55">
        <f>J571</f>
        <v>1077463.8999999999</v>
      </c>
      <c r="K570" s="45">
        <f t="shared" si="183"/>
        <v>100</v>
      </c>
    </row>
    <row r="571" spans="1:11" s="34" customFormat="1" ht="114" customHeight="1" x14ac:dyDescent="0.2">
      <c r="A571" s="6" t="s">
        <v>22</v>
      </c>
      <c r="B571" s="16" t="s">
        <v>183</v>
      </c>
      <c r="C571" s="16" t="s">
        <v>17</v>
      </c>
      <c r="D571" s="16" t="s">
        <v>18</v>
      </c>
      <c r="E571" s="16" t="s">
        <v>66</v>
      </c>
      <c r="F571" s="16" t="s">
        <v>286</v>
      </c>
      <c r="G571" s="16" t="s">
        <v>23</v>
      </c>
      <c r="H571" s="55">
        <f t="shared" si="210"/>
        <v>1077463.8999999999</v>
      </c>
      <c r="I571" s="55">
        <f t="shared" si="210"/>
        <v>1077463.8999999999</v>
      </c>
      <c r="J571" s="55">
        <f>J572</f>
        <v>1077463.8999999999</v>
      </c>
      <c r="K571" s="45">
        <f t="shared" si="183"/>
        <v>100</v>
      </c>
    </row>
    <row r="572" spans="1:11" ht="45.75" customHeight="1" x14ac:dyDescent="0.2">
      <c r="A572" s="6" t="s">
        <v>24</v>
      </c>
      <c r="B572" s="16" t="s">
        <v>183</v>
      </c>
      <c r="C572" s="16" t="s">
        <v>17</v>
      </c>
      <c r="D572" s="16" t="s">
        <v>18</v>
      </c>
      <c r="E572" s="16" t="s">
        <v>66</v>
      </c>
      <c r="F572" s="16" t="s">
        <v>286</v>
      </c>
      <c r="G572" s="16" t="s">
        <v>25</v>
      </c>
      <c r="H572" s="18">
        <v>1077463.8999999999</v>
      </c>
      <c r="I572" s="18">
        <v>1077463.8999999999</v>
      </c>
      <c r="J572" s="18">
        <v>1077463.8999999999</v>
      </c>
      <c r="K572" s="45">
        <f t="shared" si="183"/>
        <v>100</v>
      </c>
    </row>
    <row r="573" spans="1:11" ht="43.5" customHeight="1" x14ac:dyDescent="0.2">
      <c r="A573" s="53" t="s">
        <v>35</v>
      </c>
      <c r="B573" s="47" t="s">
        <v>183</v>
      </c>
      <c r="C573" s="47" t="s">
        <v>17</v>
      </c>
      <c r="D573" s="47" t="s">
        <v>18</v>
      </c>
      <c r="E573" s="47" t="s">
        <v>66</v>
      </c>
      <c r="F573" s="47" t="s">
        <v>36</v>
      </c>
      <c r="G573" s="54" t="s">
        <v>0</v>
      </c>
      <c r="H573" s="81">
        <f t="shared" ref="H573:I574" si="211">H574</f>
        <v>120000</v>
      </c>
      <c r="I573" s="81">
        <f t="shared" si="211"/>
        <v>120000</v>
      </c>
      <c r="J573" s="55">
        <f>J574</f>
        <v>120000</v>
      </c>
      <c r="K573" s="45">
        <f t="shared" si="183"/>
        <v>100</v>
      </c>
    </row>
    <row r="574" spans="1:11" ht="40.5" customHeight="1" x14ac:dyDescent="0.2">
      <c r="A574" s="53" t="s">
        <v>123</v>
      </c>
      <c r="B574" s="47" t="s">
        <v>183</v>
      </c>
      <c r="C574" s="47" t="s">
        <v>17</v>
      </c>
      <c r="D574" s="47" t="s">
        <v>18</v>
      </c>
      <c r="E574" s="47" t="s">
        <v>66</v>
      </c>
      <c r="F574" s="47" t="s">
        <v>36</v>
      </c>
      <c r="G574" s="47" t="s">
        <v>124</v>
      </c>
      <c r="H574" s="81">
        <f t="shared" si="211"/>
        <v>120000</v>
      </c>
      <c r="I574" s="81">
        <f t="shared" si="211"/>
        <v>120000</v>
      </c>
      <c r="J574" s="55">
        <f>J575</f>
        <v>120000</v>
      </c>
      <c r="K574" s="45">
        <f t="shared" si="183"/>
        <v>100</v>
      </c>
    </row>
    <row r="575" spans="1:11" ht="59.25" customHeight="1" x14ac:dyDescent="0.2">
      <c r="A575" s="53" t="s">
        <v>125</v>
      </c>
      <c r="B575" s="47" t="s">
        <v>183</v>
      </c>
      <c r="C575" s="47" t="s">
        <v>17</v>
      </c>
      <c r="D575" s="47" t="s">
        <v>18</v>
      </c>
      <c r="E575" s="47" t="s">
        <v>66</v>
      </c>
      <c r="F575" s="47" t="s">
        <v>36</v>
      </c>
      <c r="G575" s="47" t="s">
        <v>126</v>
      </c>
      <c r="H575" s="55">
        <v>120000</v>
      </c>
      <c r="I575" s="55">
        <v>120000</v>
      </c>
      <c r="J575" s="55">
        <v>120000</v>
      </c>
      <c r="K575" s="45">
        <f t="shared" si="183"/>
        <v>100</v>
      </c>
    </row>
    <row r="576" spans="1:11" ht="36" customHeight="1" x14ac:dyDescent="0.2">
      <c r="A576" s="6" t="s">
        <v>361</v>
      </c>
      <c r="B576" s="16" t="s">
        <v>183</v>
      </c>
      <c r="C576" s="16" t="s">
        <v>17</v>
      </c>
      <c r="D576" s="16" t="s">
        <v>18</v>
      </c>
      <c r="E576" s="16" t="s">
        <v>66</v>
      </c>
      <c r="F576" s="16" t="s">
        <v>288</v>
      </c>
      <c r="G576" s="17" t="s">
        <v>0</v>
      </c>
      <c r="H576" s="55">
        <f t="shared" ref="H576:I577" si="212">H577</f>
        <v>2210782.42</v>
      </c>
      <c r="I576" s="55">
        <f t="shared" si="212"/>
        <v>2210782.42</v>
      </c>
      <c r="J576" s="55">
        <f>J577</f>
        <v>2210782.42</v>
      </c>
      <c r="K576" s="45">
        <f t="shared" si="183"/>
        <v>100</v>
      </c>
    </row>
    <row r="577" spans="1:11" ht="56.25" customHeight="1" x14ac:dyDescent="0.2">
      <c r="A577" s="6" t="s">
        <v>26</v>
      </c>
      <c r="B577" s="16" t="s">
        <v>183</v>
      </c>
      <c r="C577" s="16" t="s">
        <v>17</v>
      </c>
      <c r="D577" s="16" t="s">
        <v>18</v>
      </c>
      <c r="E577" s="16" t="s">
        <v>66</v>
      </c>
      <c r="F577" s="16" t="s">
        <v>288</v>
      </c>
      <c r="G577" s="16" t="s">
        <v>27</v>
      </c>
      <c r="H577" s="55">
        <f t="shared" si="212"/>
        <v>2210782.42</v>
      </c>
      <c r="I577" s="55">
        <f t="shared" si="212"/>
        <v>2210782.42</v>
      </c>
      <c r="J577" s="55">
        <f>J578</f>
        <v>2210782.42</v>
      </c>
      <c r="K577" s="45">
        <f t="shared" si="183"/>
        <v>100</v>
      </c>
    </row>
    <row r="578" spans="1:11" ht="69" customHeight="1" x14ac:dyDescent="0.2">
      <c r="A578" s="6" t="s">
        <v>28</v>
      </c>
      <c r="B578" s="16" t="s">
        <v>183</v>
      </c>
      <c r="C578" s="16" t="s">
        <v>17</v>
      </c>
      <c r="D578" s="16" t="s">
        <v>18</v>
      </c>
      <c r="E578" s="16" t="s">
        <v>66</v>
      </c>
      <c r="F578" s="16" t="s">
        <v>288</v>
      </c>
      <c r="G578" s="16" t="s">
        <v>29</v>
      </c>
      <c r="H578" s="18">
        <v>2210782.42</v>
      </c>
      <c r="I578" s="18">
        <v>2210782.42</v>
      </c>
      <c r="J578" s="55">
        <v>2210782.42</v>
      </c>
      <c r="K578" s="45">
        <f t="shared" si="183"/>
        <v>100</v>
      </c>
    </row>
    <row r="579" spans="1:11" ht="49.5" customHeight="1" x14ac:dyDescent="0.2">
      <c r="A579" s="48" t="s">
        <v>229</v>
      </c>
      <c r="B579" s="49" t="s">
        <v>183</v>
      </c>
      <c r="C579" s="49" t="s">
        <v>17</v>
      </c>
      <c r="D579" s="49" t="s">
        <v>18</v>
      </c>
      <c r="E579" s="49" t="s">
        <v>19</v>
      </c>
      <c r="F579" s="52" t="s">
        <v>0</v>
      </c>
      <c r="G579" s="52" t="s">
        <v>0</v>
      </c>
      <c r="H579" s="77">
        <f t="shared" ref="H579:I579" si="213">H580+H585</f>
        <v>1609336</v>
      </c>
      <c r="I579" s="77">
        <f t="shared" si="213"/>
        <v>1609336</v>
      </c>
      <c r="J579" s="51">
        <f>J580+J585</f>
        <v>1566684.99</v>
      </c>
      <c r="K579" s="51">
        <f t="shared" si="183"/>
        <v>97.349775932434241</v>
      </c>
    </row>
    <row r="580" spans="1:11" ht="58.5" customHeight="1" x14ac:dyDescent="0.2">
      <c r="A580" s="53" t="s">
        <v>20</v>
      </c>
      <c r="B580" s="47" t="s">
        <v>183</v>
      </c>
      <c r="C580" s="47" t="s">
        <v>17</v>
      </c>
      <c r="D580" s="47" t="s">
        <v>18</v>
      </c>
      <c r="E580" s="47" t="s">
        <v>19</v>
      </c>
      <c r="F580" s="47" t="s">
        <v>21</v>
      </c>
      <c r="G580" s="54" t="s">
        <v>0</v>
      </c>
      <c r="H580" s="81">
        <f t="shared" ref="H580:I580" si="214">H581+H583</f>
        <v>29000</v>
      </c>
      <c r="I580" s="81">
        <f t="shared" si="214"/>
        <v>29000</v>
      </c>
      <c r="J580" s="55">
        <f>J581+J583</f>
        <v>26000</v>
      </c>
      <c r="K580" s="45">
        <f t="shared" si="183"/>
        <v>89.65517241379311</v>
      </c>
    </row>
    <row r="581" spans="1:11" ht="117.75" customHeight="1" x14ac:dyDescent="0.2">
      <c r="A581" s="53" t="s">
        <v>22</v>
      </c>
      <c r="B581" s="47" t="s">
        <v>183</v>
      </c>
      <c r="C581" s="47" t="s">
        <v>17</v>
      </c>
      <c r="D581" s="47" t="s">
        <v>18</v>
      </c>
      <c r="E581" s="47" t="s">
        <v>19</v>
      </c>
      <c r="F581" s="47" t="s">
        <v>21</v>
      </c>
      <c r="G581" s="47" t="s">
        <v>23</v>
      </c>
      <c r="H581" s="81">
        <f t="shared" ref="H581:I581" si="215">H582</f>
        <v>0</v>
      </c>
      <c r="I581" s="81">
        <f t="shared" si="215"/>
        <v>0</v>
      </c>
      <c r="J581" s="55">
        <f>J582</f>
        <v>0</v>
      </c>
      <c r="K581" s="45" t="e">
        <f t="shared" si="183"/>
        <v>#DIV/0!</v>
      </c>
    </row>
    <row r="582" spans="1:11" ht="53.25" customHeight="1" x14ac:dyDescent="0.2">
      <c r="A582" s="53" t="s">
        <v>24</v>
      </c>
      <c r="B582" s="47" t="s">
        <v>183</v>
      </c>
      <c r="C582" s="47" t="s">
        <v>17</v>
      </c>
      <c r="D582" s="47" t="s">
        <v>18</v>
      </c>
      <c r="E582" s="47" t="s">
        <v>19</v>
      </c>
      <c r="F582" s="47" t="s">
        <v>21</v>
      </c>
      <c r="G582" s="47" t="s">
        <v>25</v>
      </c>
      <c r="H582" s="55">
        <v>0</v>
      </c>
      <c r="I582" s="55">
        <v>0</v>
      </c>
      <c r="J582" s="55">
        <v>0</v>
      </c>
      <c r="K582" s="45" t="e">
        <f t="shared" si="183"/>
        <v>#DIV/0!</v>
      </c>
    </row>
    <row r="583" spans="1:11" ht="57.75" customHeight="1" x14ac:dyDescent="0.2">
      <c r="A583" s="53" t="s">
        <v>26</v>
      </c>
      <c r="B583" s="47" t="s">
        <v>183</v>
      </c>
      <c r="C583" s="47" t="s">
        <v>17</v>
      </c>
      <c r="D583" s="47" t="s">
        <v>18</v>
      </c>
      <c r="E583" s="47" t="s">
        <v>19</v>
      </c>
      <c r="F583" s="47" t="s">
        <v>21</v>
      </c>
      <c r="G583" s="47" t="s">
        <v>27</v>
      </c>
      <c r="H583" s="81">
        <f t="shared" ref="H583:I583" si="216">H584</f>
        <v>29000</v>
      </c>
      <c r="I583" s="81">
        <f t="shared" si="216"/>
        <v>29000</v>
      </c>
      <c r="J583" s="55">
        <f>J584</f>
        <v>26000</v>
      </c>
      <c r="K583" s="55">
        <f t="shared" si="183"/>
        <v>89.65517241379311</v>
      </c>
    </row>
    <row r="584" spans="1:11" s="46" customFormat="1" ht="61.5" customHeight="1" x14ac:dyDescent="0.2">
      <c r="A584" s="53" t="s">
        <v>28</v>
      </c>
      <c r="B584" s="47" t="s">
        <v>183</v>
      </c>
      <c r="C584" s="47" t="s">
        <v>17</v>
      </c>
      <c r="D584" s="47" t="s">
        <v>18</v>
      </c>
      <c r="E584" s="47" t="s">
        <v>19</v>
      </c>
      <c r="F584" s="47" t="s">
        <v>21</v>
      </c>
      <c r="G584" s="47" t="s">
        <v>29</v>
      </c>
      <c r="H584" s="55">
        <v>29000</v>
      </c>
      <c r="I584" s="55">
        <v>29000</v>
      </c>
      <c r="J584" s="55">
        <v>26000</v>
      </c>
      <c r="K584" s="55">
        <f t="shared" si="183"/>
        <v>89.65517241379311</v>
      </c>
    </row>
    <row r="585" spans="1:11" s="46" customFormat="1" ht="72.75" customHeight="1" x14ac:dyDescent="0.2">
      <c r="A585" s="53" t="s">
        <v>30</v>
      </c>
      <c r="B585" s="47" t="s">
        <v>183</v>
      </c>
      <c r="C585" s="47" t="s">
        <v>17</v>
      </c>
      <c r="D585" s="47" t="s">
        <v>18</v>
      </c>
      <c r="E585" s="47" t="s">
        <v>19</v>
      </c>
      <c r="F585" s="47" t="s">
        <v>31</v>
      </c>
      <c r="G585" s="54" t="s">
        <v>0</v>
      </c>
      <c r="H585" s="81">
        <f t="shared" ref="H585:I585" si="217">H586</f>
        <v>1580336</v>
      </c>
      <c r="I585" s="81">
        <f t="shared" si="217"/>
        <v>1580336</v>
      </c>
      <c r="J585" s="55">
        <f>J586</f>
        <v>1540684.99</v>
      </c>
      <c r="K585" s="55">
        <f t="shared" si="183"/>
        <v>97.490975969667204</v>
      </c>
    </row>
    <row r="586" spans="1:11" s="46" customFormat="1" ht="122.25" customHeight="1" x14ac:dyDescent="0.2">
      <c r="A586" s="53" t="s">
        <v>22</v>
      </c>
      <c r="B586" s="47" t="s">
        <v>183</v>
      </c>
      <c r="C586" s="47" t="s">
        <v>17</v>
      </c>
      <c r="D586" s="47" t="s">
        <v>18</v>
      </c>
      <c r="E586" s="47" t="s">
        <v>19</v>
      </c>
      <c r="F586" s="47" t="s">
        <v>31</v>
      </c>
      <c r="G586" s="47" t="s">
        <v>23</v>
      </c>
      <c r="H586" s="81">
        <f t="shared" ref="H586:I586" si="218">H587</f>
        <v>1580336</v>
      </c>
      <c r="I586" s="81">
        <f t="shared" si="218"/>
        <v>1580336</v>
      </c>
      <c r="J586" s="55">
        <f>J587</f>
        <v>1540684.99</v>
      </c>
      <c r="K586" s="45">
        <f t="shared" si="183"/>
        <v>97.490975969667204</v>
      </c>
    </row>
    <row r="587" spans="1:11" ht="59.25" customHeight="1" x14ac:dyDescent="0.2">
      <c r="A587" s="53" t="s">
        <v>24</v>
      </c>
      <c r="B587" s="47" t="s">
        <v>183</v>
      </c>
      <c r="C587" s="47" t="s">
        <v>17</v>
      </c>
      <c r="D587" s="47" t="s">
        <v>18</v>
      </c>
      <c r="E587" s="47" t="s">
        <v>19</v>
      </c>
      <c r="F587" s="47" t="s">
        <v>31</v>
      </c>
      <c r="G587" s="47" t="s">
        <v>25</v>
      </c>
      <c r="H587" s="55">
        <v>1580336</v>
      </c>
      <c r="I587" s="55">
        <v>1580336</v>
      </c>
      <c r="J587" s="55">
        <v>1540684.99</v>
      </c>
      <c r="K587" s="45">
        <f t="shared" si="183"/>
        <v>97.490975969667204</v>
      </c>
    </row>
    <row r="588" spans="1:11" s="35" customFormat="1" ht="65.25" customHeight="1" x14ac:dyDescent="0.2">
      <c r="A588" s="20" t="s">
        <v>137</v>
      </c>
      <c r="B588" s="21" t="s">
        <v>183</v>
      </c>
      <c r="C588" s="21" t="s">
        <v>17</v>
      </c>
      <c r="D588" s="21" t="s">
        <v>18</v>
      </c>
      <c r="E588" s="21" t="s">
        <v>138</v>
      </c>
      <c r="F588" s="23" t="s">
        <v>0</v>
      </c>
      <c r="G588" s="23" t="s">
        <v>0</v>
      </c>
      <c r="H588" s="51">
        <f>H593+H589</f>
        <v>122494.59</v>
      </c>
      <c r="I588" s="77">
        <f t="shared" ref="I588:J588" si="219">I593+I589</f>
        <v>469745.82999999996</v>
      </c>
      <c r="J588" s="77">
        <f t="shared" si="219"/>
        <v>469745.82999999996</v>
      </c>
      <c r="K588" s="51">
        <f t="shared" si="183"/>
        <v>100</v>
      </c>
    </row>
    <row r="589" spans="1:11" s="71" customFormat="1" ht="65.25" customHeight="1" x14ac:dyDescent="0.2">
      <c r="A589" s="6" t="s">
        <v>190</v>
      </c>
      <c r="B589" s="16" t="s">
        <v>183</v>
      </c>
      <c r="C589" s="16" t="s">
        <v>17</v>
      </c>
      <c r="D589" s="16" t="s">
        <v>18</v>
      </c>
      <c r="E589" s="16" t="s">
        <v>37</v>
      </c>
      <c r="F589" s="16">
        <v>15920</v>
      </c>
      <c r="G589" s="17" t="s">
        <v>0</v>
      </c>
      <c r="H589" s="81">
        <f>H590</f>
        <v>0</v>
      </c>
      <c r="I589" s="81">
        <f t="shared" ref="I589:J589" si="220">I590</f>
        <v>347251.24</v>
      </c>
      <c r="J589" s="81">
        <f t="shared" si="220"/>
        <v>347251.24</v>
      </c>
      <c r="K589" s="45">
        <f t="shared" si="183"/>
        <v>100</v>
      </c>
    </row>
    <row r="590" spans="1:11" s="71" customFormat="1" ht="112.5" customHeight="1" x14ac:dyDescent="0.2">
      <c r="A590" s="6" t="s">
        <v>22</v>
      </c>
      <c r="B590" s="16" t="s">
        <v>183</v>
      </c>
      <c r="C590" s="16" t="s">
        <v>17</v>
      </c>
      <c r="D590" s="16" t="s">
        <v>18</v>
      </c>
      <c r="E590" s="16" t="s">
        <v>37</v>
      </c>
      <c r="F590" s="16">
        <v>15920</v>
      </c>
      <c r="G590" s="16" t="s">
        <v>23</v>
      </c>
      <c r="H590" s="81">
        <f>H591+H592</f>
        <v>0</v>
      </c>
      <c r="I590" s="81">
        <f>I591+I592</f>
        <v>347251.24</v>
      </c>
      <c r="J590" s="81">
        <f>J591+J592</f>
        <v>347251.24</v>
      </c>
      <c r="K590" s="45">
        <f t="shared" si="183"/>
        <v>100</v>
      </c>
    </row>
    <row r="591" spans="1:11" s="71" customFormat="1" ht="53.25" customHeight="1" x14ac:dyDescent="0.2">
      <c r="A591" s="79" t="s">
        <v>73</v>
      </c>
      <c r="B591" s="16" t="s">
        <v>183</v>
      </c>
      <c r="C591" s="16" t="s">
        <v>17</v>
      </c>
      <c r="D591" s="16" t="s">
        <v>18</v>
      </c>
      <c r="E591" s="16" t="s">
        <v>37</v>
      </c>
      <c r="F591" s="16">
        <v>15920</v>
      </c>
      <c r="G591" s="16">
        <v>110</v>
      </c>
      <c r="H591" s="81">
        <v>0</v>
      </c>
      <c r="I591" s="81">
        <v>182193.31</v>
      </c>
      <c r="J591" s="81">
        <v>182193.31</v>
      </c>
      <c r="K591" s="45">
        <f t="shared" si="183"/>
        <v>100</v>
      </c>
    </row>
    <row r="592" spans="1:11" s="71" customFormat="1" ht="65.25" customHeight="1" x14ac:dyDescent="0.2">
      <c r="A592" s="6" t="s">
        <v>24</v>
      </c>
      <c r="B592" s="16" t="s">
        <v>183</v>
      </c>
      <c r="C592" s="16" t="s">
        <v>17</v>
      </c>
      <c r="D592" s="16" t="s">
        <v>18</v>
      </c>
      <c r="E592" s="16" t="s">
        <v>37</v>
      </c>
      <c r="F592" s="16">
        <v>15920</v>
      </c>
      <c r="G592" s="16" t="s">
        <v>25</v>
      </c>
      <c r="H592" s="81">
        <v>0</v>
      </c>
      <c r="I592" s="81">
        <v>165057.93</v>
      </c>
      <c r="J592" s="81">
        <v>165057.93</v>
      </c>
      <c r="K592" s="45">
        <f t="shared" si="183"/>
        <v>100</v>
      </c>
    </row>
    <row r="593" spans="1:11" s="35" customFormat="1" ht="54" customHeight="1" x14ac:dyDescent="0.2">
      <c r="A593" s="6" t="s">
        <v>190</v>
      </c>
      <c r="B593" s="16" t="s">
        <v>183</v>
      </c>
      <c r="C593" s="16" t="s">
        <v>17</v>
      </c>
      <c r="D593" s="16" t="s">
        <v>18</v>
      </c>
      <c r="E593" s="16" t="s">
        <v>138</v>
      </c>
      <c r="F593" s="16" t="s">
        <v>286</v>
      </c>
      <c r="G593" s="17" t="s">
        <v>0</v>
      </c>
      <c r="H593" s="55">
        <f t="shared" ref="H593:I594" si="221">H594</f>
        <v>122494.59</v>
      </c>
      <c r="I593" s="55">
        <f t="shared" si="221"/>
        <v>122494.59</v>
      </c>
      <c r="J593" s="55">
        <f>J594</f>
        <v>122494.59</v>
      </c>
      <c r="K593" s="45">
        <f t="shared" si="183"/>
        <v>100</v>
      </c>
    </row>
    <row r="594" spans="1:11" s="35" customFormat="1" ht="113.25" customHeight="1" x14ac:dyDescent="0.2">
      <c r="A594" s="6" t="s">
        <v>22</v>
      </c>
      <c r="B594" s="16" t="s">
        <v>183</v>
      </c>
      <c r="C594" s="16" t="s">
        <v>17</v>
      </c>
      <c r="D594" s="16" t="s">
        <v>18</v>
      </c>
      <c r="E594" s="16" t="s">
        <v>138</v>
      </c>
      <c r="F594" s="16" t="s">
        <v>286</v>
      </c>
      <c r="G594" s="16" t="s">
        <v>23</v>
      </c>
      <c r="H594" s="55">
        <f t="shared" si="221"/>
        <v>122494.59</v>
      </c>
      <c r="I594" s="55">
        <f t="shared" si="221"/>
        <v>122494.59</v>
      </c>
      <c r="J594" s="55">
        <f>J595</f>
        <v>122494.59</v>
      </c>
      <c r="K594" s="45">
        <f t="shared" si="183"/>
        <v>100</v>
      </c>
    </row>
    <row r="595" spans="1:11" s="46" customFormat="1" ht="57" customHeight="1" x14ac:dyDescent="0.2">
      <c r="A595" s="6" t="s">
        <v>24</v>
      </c>
      <c r="B595" s="16" t="s">
        <v>183</v>
      </c>
      <c r="C595" s="16" t="s">
        <v>17</v>
      </c>
      <c r="D595" s="16" t="s">
        <v>18</v>
      </c>
      <c r="E595" s="16" t="s">
        <v>138</v>
      </c>
      <c r="F595" s="16" t="s">
        <v>286</v>
      </c>
      <c r="G595" s="16" t="s">
        <v>25</v>
      </c>
      <c r="H595" s="18">
        <v>122494.59</v>
      </c>
      <c r="I595" s="18">
        <v>122494.59</v>
      </c>
      <c r="J595" s="18">
        <v>122494.59</v>
      </c>
      <c r="K595" s="45">
        <f t="shared" si="183"/>
        <v>100</v>
      </c>
    </row>
    <row r="596" spans="1:11" s="46" customFormat="1" ht="60.75" customHeight="1" x14ac:dyDescent="0.2">
      <c r="A596" s="48" t="s">
        <v>280</v>
      </c>
      <c r="B596" s="49" t="s">
        <v>183</v>
      </c>
      <c r="C596" s="49" t="s">
        <v>17</v>
      </c>
      <c r="D596" s="49" t="s">
        <v>18</v>
      </c>
      <c r="E596" s="49" t="s">
        <v>32</v>
      </c>
      <c r="F596" s="52" t="s">
        <v>0</v>
      </c>
      <c r="G596" s="52" t="s">
        <v>0</v>
      </c>
      <c r="H596" s="77">
        <f t="shared" ref="H596:I596" si="222">H600+H603+H597</f>
        <v>260921.71</v>
      </c>
      <c r="I596" s="77">
        <f t="shared" si="222"/>
        <v>461489.52</v>
      </c>
      <c r="J596" s="51">
        <f>J600+J603+J597</f>
        <v>421489.52</v>
      </c>
      <c r="K596" s="51">
        <f t="shared" si="183"/>
        <v>91.332414222537494</v>
      </c>
    </row>
    <row r="597" spans="1:11" s="71" customFormat="1" ht="66.75" customHeight="1" x14ac:dyDescent="0.2">
      <c r="A597" s="79" t="s">
        <v>373</v>
      </c>
      <c r="B597" s="16" t="s">
        <v>183</v>
      </c>
      <c r="C597" s="16" t="s">
        <v>17</v>
      </c>
      <c r="D597" s="16" t="s">
        <v>18</v>
      </c>
      <c r="E597" s="16" t="s">
        <v>32</v>
      </c>
      <c r="F597" s="16">
        <v>15920</v>
      </c>
      <c r="G597" s="78"/>
      <c r="H597" s="81">
        <f t="shared" ref="H597:I598" si="223">H598</f>
        <v>0</v>
      </c>
      <c r="I597" s="81">
        <f t="shared" si="223"/>
        <v>200567.81</v>
      </c>
      <c r="J597" s="81">
        <f>J598</f>
        <v>200567.81</v>
      </c>
      <c r="K597" s="45">
        <f t="shared" si="183"/>
        <v>100</v>
      </c>
    </row>
    <row r="598" spans="1:11" s="71" customFormat="1" ht="111.75" customHeight="1" x14ac:dyDescent="0.2">
      <c r="A598" s="79" t="s">
        <v>22</v>
      </c>
      <c r="B598" s="16" t="s">
        <v>183</v>
      </c>
      <c r="C598" s="16" t="s">
        <v>17</v>
      </c>
      <c r="D598" s="16" t="s">
        <v>18</v>
      </c>
      <c r="E598" s="16" t="s">
        <v>32</v>
      </c>
      <c r="F598" s="16">
        <v>15920</v>
      </c>
      <c r="G598" s="16" t="s">
        <v>23</v>
      </c>
      <c r="H598" s="81">
        <f t="shared" si="223"/>
        <v>0</v>
      </c>
      <c r="I598" s="81">
        <f t="shared" si="223"/>
        <v>200567.81</v>
      </c>
      <c r="J598" s="81">
        <f>J599</f>
        <v>200567.81</v>
      </c>
      <c r="K598" s="45">
        <f t="shared" si="183"/>
        <v>100</v>
      </c>
    </row>
    <row r="599" spans="1:11" s="71" customFormat="1" ht="60.75" customHeight="1" x14ac:dyDescent="0.2">
      <c r="A599" s="79" t="s">
        <v>24</v>
      </c>
      <c r="B599" s="16" t="s">
        <v>183</v>
      </c>
      <c r="C599" s="16" t="s">
        <v>17</v>
      </c>
      <c r="D599" s="16" t="s">
        <v>18</v>
      </c>
      <c r="E599" s="16" t="s">
        <v>32</v>
      </c>
      <c r="F599" s="16">
        <v>15920</v>
      </c>
      <c r="G599" s="16" t="s">
        <v>25</v>
      </c>
      <c r="H599" s="81">
        <v>0</v>
      </c>
      <c r="I599" s="81">
        <v>200567.81</v>
      </c>
      <c r="J599" s="81">
        <v>200567.81</v>
      </c>
      <c r="K599" s="45">
        <f t="shared" si="183"/>
        <v>100</v>
      </c>
    </row>
    <row r="600" spans="1:11" s="35" customFormat="1" ht="51" customHeight="1" x14ac:dyDescent="0.2">
      <c r="A600" s="6" t="s">
        <v>190</v>
      </c>
      <c r="B600" s="16" t="s">
        <v>183</v>
      </c>
      <c r="C600" s="16" t="s">
        <v>17</v>
      </c>
      <c r="D600" s="16" t="s">
        <v>18</v>
      </c>
      <c r="E600" s="16" t="s">
        <v>32</v>
      </c>
      <c r="F600" s="16" t="s">
        <v>286</v>
      </c>
      <c r="G600" s="17" t="s">
        <v>0</v>
      </c>
      <c r="H600" s="55">
        <f t="shared" ref="H600:I601" si="224">H601</f>
        <v>220921.71</v>
      </c>
      <c r="I600" s="55">
        <f t="shared" si="224"/>
        <v>220921.71</v>
      </c>
      <c r="J600" s="55">
        <f>J601</f>
        <v>220921.71</v>
      </c>
      <c r="K600" s="45">
        <f t="shared" si="183"/>
        <v>100</v>
      </c>
    </row>
    <row r="601" spans="1:11" s="35" customFormat="1" ht="117.75" customHeight="1" x14ac:dyDescent="0.2">
      <c r="A601" s="6" t="s">
        <v>22</v>
      </c>
      <c r="B601" s="16" t="s">
        <v>183</v>
      </c>
      <c r="C601" s="16" t="s">
        <v>17</v>
      </c>
      <c r="D601" s="16" t="s">
        <v>18</v>
      </c>
      <c r="E601" s="16" t="s">
        <v>32</v>
      </c>
      <c r="F601" s="16" t="s">
        <v>286</v>
      </c>
      <c r="G601" s="16" t="s">
        <v>23</v>
      </c>
      <c r="H601" s="55">
        <f t="shared" si="224"/>
        <v>220921.71</v>
      </c>
      <c r="I601" s="55">
        <f t="shared" si="224"/>
        <v>220921.71</v>
      </c>
      <c r="J601" s="55">
        <f>J602</f>
        <v>220921.71</v>
      </c>
      <c r="K601" s="45">
        <f t="shared" si="183"/>
        <v>100</v>
      </c>
    </row>
    <row r="602" spans="1:11" s="46" customFormat="1" ht="30.75" customHeight="1" x14ac:dyDescent="0.2">
      <c r="A602" s="6" t="s">
        <v>24</v>
      </c>
      <c r="B602" s="16" t="s">
        <v>183</v>
      </c>
      <c r="C602" s="16" t="s">
        <v>17</v>
      </c>
      <c r="D602" s="16" t="s">
        <v>18</v>
      </c>
      <c r="E602" s="16" t="s">
        <v>32</v>
      </c>
      <c r="F602" s="16" t="s">
        <v>286</v>
      </c>
      <c r="G602" s="16" t="s">
        <v>25</v>
      </c>
      <c r="H602" s="18">
        <v>220921.71</v>
      </c>
      <c r="I602" s="18">
        <v>220921.71</v>
      </c>
      <c r="J602" s="18">
        <v>220921.71</v>
      </c>
      <c r="K602" s="45">
        <f t="shared" si="183"/>
        <v>100</v>
      </c>
    </row>
    <row r="603" spans="1:11" s="46" customFormat="1" ht="46.5" customHeight="1" x14ac:dyDescent="0.2">
      <c r="A603" s="53" t="s">
        <v>35</v>
      </c>
      <c r="B603" s="47" t="s">
        <v>183</v>
      </c>
      <c r="C603" s="47" t="s">
        <v>17</v>
      </c>
      <c r="D603" s="47" t="s">
        <v>18</v>
      </c>
      <c r="E603" s="47" t="s">
        <v>32</v>
      </c>
      <c r="F603" s="47" t="s">
        <v>36</v>
      </c>
      <c r="G603" s="54" t="s">
        <v>0</v>
      </c>
      <c r="H603" s="81">
        <f t="shared" ref="H603:I604" si="225">H604</f>
        <v>40000</v>
      </c>
      <c r="I603" s="81">
        <f t="shared" si="225"/>
        <v>40000</v>
      </c>
      <c r="J603" s="55">
        <f>J604</f>
        <v>0</v>
      </c>
      <c r="K603" s="45">
        <f t="shared" si="183"/>
        <v>0</v>
      </c>
    </row>
    <row r="604" spans="1:11" s="35" customFormat="1" ht="30.75" customHeight="1" x14ac:dyDescent="0.2">
      <c r="A604" s="53" t="s">
        <v>33</v>
      </c>
      <c r="B604" s="47" t="s">
        <v>183</v>
      </c>
      <c r="C604" s="47" t="s">
        <v>17</v>
      </c>
      <c r="D604" s="47" t="s">
        <v>18</v>
      </c>
      <c r="E604" s="47" t="s">
        <v>32</v>
      </c>
      <c r="F604" s="47" t="s">
        <v>36</v>
      </c>
      <c r="G604" s="47" t="s">
        <v>34</v>
      </c>
      <c r="H604" s="81">
        <f t="shared" si="225"/>
        <v>40000</v>
      </c>
      <c r="I604" s="81">
        <f t="shared" si="225"/>
        <v>40000</v>
      </c>
      <c r="J604" s="55">
        <f>J605</f>
        <v>0</v>
      </c>
      <c r="K604" s="55">
        <f t="shared" si="183"/>
        <v>0</v>
      </c>
    </row>
    <row r="605" spans="1:11" s="35" customFormat="1" ht="27.75" customHeight="1" x14ac:dyDescent="0.2">
      <c r="A605" s="53" t="s">
        <v>362</v>
      </c>
      <c r="B605" s="47" t="s">
        <v>183</v>
      </c>
      <c r="C605" s="47" t="s">
        <v>17</v>
      </c>
      <c r="D605" s="47" t="s">
        <v>18</v>
      </c>
      <c r="E605" s="47" t="s">
        <v>32</v>
      </c>
      <c r="F605" s="47" t="s">
        <v>36</v>
      </c>
      <c r="G605" s="47" t="s">
        <v>363</v>
      </c>
      <c r="H605" s="55">
        <v>40000</v>
      </c>
      <c r="I605" s="55">
        <v>40000</v>
      </c>
      <c r="J605" s="55">
        <v>0</v>
      </c>
      <c r="K605" s="45">
        <f t="shared" si="183"/>
        <v>0</v>
      </c>
    </row>
    <row r="606" spans="1:11" s="35" customFormat="1" ht="78.75" customHeight="1" x14ac:dyDescent="0.2">
      <c r="A606" s="20" t="s">
        <v>281</v>
      </c>
      <c r="B606" s="21" t="s">
        <v>183</v>
      </c>
      <c r="C606" s="21" t="s">
        <v>17</v>
      </c>
      <c r="D606" s="21" t="s">
        <v>18</v>
      </c>
      <c r="E606" s="21" t="s">
        <v>176</v>
      </c>
      <c r="F606" s="23" t="s">
        <v>0</v>
      </c>
      <c r="G606" s="23" t="s">
        <v>0</v>
      </c>
      <c r="H606" s="77">
        <f t="shared" ref="H606:I606" si="226">H610+H607</f>
        <v>31040.799999999999</v>
      </c>
      <c r="I606" s="77">
        <f t="shared" si="226"/>
        <v>82592.84</v>
      </c>
      <c r="J606" s="51">
        <f>J610+J607</f>
        <v>82592.84</v>
      </c>
      <c r="K606" s="51">
        <f t="shared" si="183"/>
        <v>100</v>
      </c>
    </row>
    <row r="607" spans="1:11" s="71" customFormat="1" ht="74.25" customHeight="1" x14ac:dyDescent="0.2">
      <c r="A607" s="79" t="s">
        <v>373</v>
      </c>
      <c r="B607" s="16" t="s">
        <v>183</v>
      </c>
      <c r="C607" s="16" t="s">
        <v>17</v>
      </c>
      <c r="D607" s="16" t="s">
        <v>18</v>
      </c>
      <c r="E607" s="16" t="s">
        <v>32</v>
      </c>
      <c r="F607" s="16">
        <v>15920</v>
      </c>
      <c r="G607" s="78"/>
      <c r="H607" s="81">
        <f t="shared" ref="H607:H608" si="227">H608</f>
        <v>0</v>
      </c>
      <c r="I607" s="81">
        <f t="shared" ref="I607:I608" si="228">I608</f>
        <v>51552.04</v>
      </c>
      <c r="J607" s="81">
        <f t="shared" ref="J607:J608" si="229">J608</f>
        <v>51552.04</v>
      </c>
      <c r="K607" s="45">
        <f t="shared" si="183"/>
        <v>100</v>
      </c>
    </row>
    <row r="608" spans="1:11" s="71" customFormat="1" ht="74.25" customHeight="1" x14ac:dyDescent="0.2">
      <c r="A608" s="79" t="s">
        <v>22</v>
      </c>
      <c r="B608" s="16" t="s">
        <v>183</v>
      </c>
      <c r="C608" s="16" t="s">
        <v>17</v>
      </c>
      <c r="D608" s="16" t="s">
        <v>18</v>
      </c>
      <c r="E608" s="16" t="s">
        <v>32</v>
      </c>
      <c r="F608" s="16">
        <v>15920</v>
      </c>
      <c r="G608" s="16" t="s">
        <v>23</v>
      </c>
      <c r="H608" s="81">
        <f t="shared" si="227"/>
        <v>0</v>
      </c>
      <c r="I608" s="81">
        <f t="shared" si="228"/>
        <v>51552.04</v>
      </c>
      <c r="J608" s="81">
        <f t="shared" si="229"/>
        <v>51552.04</v>
      </c>
      <c r="K608" s="45">
        <f t="shared" si="183"/>
        <v>100</v>
      </c>
    </row>
    <row r="609" spans="1:11" s="71" customFormat="1" ht="74.25" customHeight="1" x14ac:dyDescent="0.2">
      <c r="A609" s="79" t="s">
        <v>24</v>
      </c>
      <c r="B609" s="16" t="s">
        <v>183</v>
      </c>
      <c r="C609" s="16" t="s">
        <v>17</v>
      </c>
      <c r="D609" s="16" t="s">
        <v>18</v>
      </c>
      <c r="E609" s="16" t="s">
        <v>32</v>
      </c>
      <c r="F609" s="16">
        <v>15920</v>
      </c>
      <c r="G609" s="16" t="s">
        <v>25</v>
      </c>
      <c r="H609" s="81">
        <v>0</v>
      </c>
      <c r="I609" s="81">
        <v>51552.04</v>
      </c>
      <c r="J609" s="81">
        <v>51552.04</v>
      </c>
      <c r="K609" s="45">
        <f t="shared" si="183"/>
        <v>100</v>
      </c>
    </row>
    <row r="610" spans="1:11" s="35" customFormat="1" ht="58.5" customHeight="1" x14ac:dyDescent="0.2">
      <c r="A610" s="6" t="s">
        <v>190</v>
      </c>
      <c r="B610" s="16" t="s">
        <v>183</v>
      </c>
      <c r="C610" s="16" t="s">
        <v>17</v>
      </c>
      <c r="D610" s="16" t="s">
        <v>18</v>
      </c>
      <c r="E610" s="16" t="s">
        <v>176</v>
      </c>
      <c r="F610" s="16" t="s">
        <v>286</v>
      </c>
      <c r="G610" s="17" t="s">
        <v>0</v>
      </c>
      <c r="H610" s="55">
        <f t="shared" ref="H610:I611" si="230">H611</f>
        <v>31040.799999999999</v>
      </c>
      <c r="I610" s="55">
        <f t="shared" si="230"/>
        <v>31040.799999999999</v>
      </c>
      <c r="J610" s="55">
        <f>J611</f>
        <v>31040.799999999999</v>
      </c>
      <c r="K610" s="45">
        <f t="shared" si="183"/>
        <v>100</v>
      </c>
    </row>
    <row r="611" spans="1:11" s="11" customFormat="1" ht="126" customHeight="1" x14ac:dyDescent="0.2">
      <c r="A611" s="6" t="s">
        <v>22</v>
      </c>
      <c r="B611" s="16" t="s">
        <v>183</v>
      </c>
      <c r="C611" s="16" t="s">
        <v>17</v>
      </c>
      <c r="D611" s="16" t="s">
        <v>18</v>
      </c>
      <c r="E611" s="16" t="s">
        <v>176</v>
      </c>
      <c r="F611" s="16" t="s">
        <v>286</v>
      </c>
      <c r="G611" s="16" t="s">
        <v>23</v>
      </c>
      <c r="H611" s="55">
        <f t="shared" si="230"/>
        <v>31040.799999999999</v>
      </c>
      <c r="I611" s="55">
        <f t="shared" si="230"/>
        <v>31040.799999999999</v>
      </c>
      <c r="J611" s="55">
        <f>J612</f>
        <v>31040.799999999999</v>
      </c>
      <c r="K611" s="45">
        <f t="shared" si="183"/>
        <v>100</v>
      </c>
    </row>
    <row r="612" spans="1:11" s="11" customFormat="1" ht="57" customHeight="1" x14ac:dyDescent="0.2">
      <c r="A612" s="6" t="s">
        <v>24</v>
      </c>
      <c r="B612" s="16" t="s">
        <v>183</v>
      </c>
      <c r="C612" s="16" t="s">
        <v>17</v>
      </c>
      <c r="D612" s="16" t="s">
        <v>18</v>
      </c>
      <c r="E612" s="16" t="s">
        <v>176</v>
      </c>
      <c r="F612" s="16" t="s">
        <v>286</v>
      </c>
      <c r="G612" s="16" t="s">
        <v>25</v>
      </c>
      <c r="H612" s="18">
        <v>31040.799999999999</v>
      </c>
      <c r="I612" s="18">
        <v>31040.799999999999</v>
      </c>
      <c r="J612" s="18">
        <v>31040.799999999999</v>
      </c>
      <c r="K612" s="45">
        <f t="shared" si="183"/>
        <v>100</v>
      </c>
    </row>
    <row r="613" spans="1:11" s="11" customFormat="1" ht="81" customHeight="1" x14ac:dyDescent="0.2">
      <c r="A613" s="20" t="s">
        <v>285</v>
      </c>
      <c r="B613" s="21" t="s">
        <v>183</v>
      </c>
      <c r="C613" s="21" t="s">
        <v>17</v>
      </c>
      <c r="D613" s="21" t="s">
        <v>18</v>
      </c>
      <c r="E613" s="21" t="s">
        <v>37</v>
      </c>
      <c r="F613" s="23" t="s">
        <v>0</v>
      </c>
      <c r="G613" s="23" t="s">
        <v>0</v>
      </c>
      <c r="H613" s="51">
        <f>H624+H614+H617</f>
        <v>575387.02</v>
      </c>
      <c r="I613" s="77">
        <f t="shared" ref="I613:J613" si="231">I624+I614+I617</f>
        <v>1809703.73</v>
      </c>
      <c r="J613" s="77">
        <f t="shared" si="231"/>
        <v>1809703.73</v>
      </c>
      <c r="K613" s="51">
        <f t="shared" si="183"/>
        <v>100</v>
      </c>
    </row>
    <row r="614" spans="1:11" s="71" customFormat="1" ht="50.25" customHeight="1" x14ac:dyDescent="0.2">
      <c r="A614" s="59" t="s">
        <v>360</v>
      </c>
      <c r="B614" s="16" t="s">
        <v>183</v>
      </c>
      <c r="C614" s="16" t="s">
        <v>17</v>
      </c>
      <c r="D614" s="16" t="s">
        <v>18</v>
      </c>
      <c r="E614" s="16" t="s">
        <v>37</v>
      </c>
      <c r="F614" s="16">
        <v>10120</v>
      </c>
      <c r="G614" s="23"/>
      <c r="H614" s="81">
        <f t="shared" ref="H614:I615" si="232">H615</f>
        <v>499051.02</v>
      </c>
      <c r="I614" s="81">
        <f t="shared" si="232"/>
        <v>499051.02</v>
      </c>
      <c r="J614" s="81">
        <f>J615</f>
        <v>499051.02</v>
      </c>
      <c r="K614" s="45">
        <f t="shared" si="183"/>
        <v>100</v>
      </c>
    </row>
    <row r="615" spans="1:11" s="71" customFormat="1" ht="65.25" customHeight="1" x14ac:dyDescent="0.2">
      <c r="A615" s="79" t="s">
        <v>40</v>
      </c>
      <c r="B615" s="16" t="s">
        <v>183</v>
      </c>
      <c r="C615" s="16" t="s">
        <v>17</v>
      </c>
      <c r="D615" s="16" t="s">
        <v>18</v>
      </c>
      <c r="E615" s="16" t="s">
        <v>37</v>
      </c>
      <c r="F615" s="16">
        <v>10120</v>
      </c>
      <c r="G615" s="16">
        <v>600</v>
      </c>
      <c r="H615" s="81">
        <f t="shared" si="232"/>
        <v>499051.02</v>
      </c>
      <c r="I615" s="81">
        <f t="shared" si="232"/>
        <v>499051.02</v>
      </c>
      <c r="J615" s="81">
        <f>J616</f>
        <v>499051.02</v>
      </c>
      <c r="K615" s="45">
        <f t="shared" si="183"/>
        <v>100</v>
      </c>
    </row>
    <row r="616" spans="1:11" s="71" customFormat="1" ht="30.75" customHeight="1" x14ac:dyDescent="0.2">
      <c r="A616" s="79" t="s">
        <v>42</v>
      </c>
      <c r="B616" s="16" t="s">
        <v>183</v>
      </c>
      <c r="C616" s="16" t="s">
        <v>17</v>
      </c>
      <c r="D616" s="16" t="s">
        <v>18</v>
      </c>
      <c r="E616" s="16" t="s">
        <v>37</v>
      </c>
      <c r="F616" s="16">
        <v>10120</v>
      </c>
      <c r="G616" s="16">
        <v>610</v>
      </c>
      <c r="H616" s="81">
        <v>499051.02</v>
      </c>
      <c r="I616" s="81">
        <v>499051.02</v>
      </c>
      <c r="J616" s="81">
        <v>499051.02</v>
      </c>
      <c r="K616" s="45">
        <f t="shared" si="183"/>
        <v>100</v>
      </c>
    </row>
    <row r="617" spans="1:11" s="71" customFormat="1" ht="62.25" customHeight="1" x14ac:dyDescent="0.2">
      <c r="A617" s="6" t="s">
        <v>190</v>
      </c>
      <c r="B617" s="16" t="s">
        <v>183</v>
      </c>
      <c r="C617" s="16" t="s">
        <v>17</v>
      </c>
      <c r="D617" s="16" t="s">
        <v>18</v>
      </c>
      <c r="E617" s="16" t="s">
        <v>37</v>
      </c>
      <c r="F617" s="16">
        <v>15920</v>
      </c>
      <c r="G617" s="17" t="s">
        <v>0</v>
      </c>
      <c r="H617" s="81">
        <f>H618+H621</f>
        <v>0</v>
      </c>
      <c r="I617" s="81">
        <f t="shared" ref="I617:J617" si="233">I618+I621</f>
        <v>1234316.71</v>
      </c>
      <c r="J617" s="81">
        <f t="shared" si="233"/>
        <v>1234316.71</v>
      </c>
      <c r="K617" s="45">
        <f t="shared" si="183"/>
        <v>100</v>
      </c>
    </row>
    <row r="618" spans="1:11" s="71" customFormat="1" ht="62.25" customHeight="1" x14ac:dyDescent="0.2">
      <c r="A618" s="6" t="s">
        <v>22</v>
      </c>
      <c r="B618" s="16" t="s">
        <v>183</v>
      </c>
      <c r="C618" s="16" t="s">
        <v>17</v>
      </c>
      <c r="D618" s="16" t="s">
        <v>18</v>
      </c>
      <c r="E618" s="16" t="s">
        <v>37</v>
      </c>
      <c r="F618" s="16">
        <v>15920</v>
      </c>
      <c r="G618" s="16" t="s">
        <v>23</v>
      </c>
      <c r="H618" s="81">
        <f>H619+H620</f>
        <v>0</v>
      </c>
      <c r="I618" s="81">
        <f>I619+I620</f>
        <v>62134.27</v>
      </c>
      <c r="J618" s="81">
        <f>J619+J620</f>
        <v>62134.27</v>
      </c>
      <c r="K618" s="45">
        <f t="shared" si="183"/>
        <v>100</v>
      </c>
    </row>
    <row r="619" spans="1:11" s="71" customFormat="1" ht="49.5" customHeight="1" x14ac:dyDescent="0.2">
      <c r="A619" s="79" t="s">
        <v>73</v>
      </c>
      <c r="B619" s="16" t="s">
        <v>183</v>
      </c>
      <c r="C619" s="16" t="s">
        <v>17</v>
      </c>
      <c r="D619" s="16" t="s">
        <v>18</v>
      </c>
      <c r="E619" s="16" t="s">
        <v>37</v>
      </c>
      <c r="F619" s="16">
        <v>15920</v>
      </c>
      <c r="G619" s="16">
        <v>110</v>
      </c>
      <c r="H619" s="81">
        <v>0</v>
      </c>
      <c r="I619" s="81">
        <v>51569.74</v>
      </c>
      <c r="J619" s="81">
        <v>51569.74</v>
      </c>
      <c r="K619" s="45">
        <f t="shared" si="183"/>
        <v>100</v>
      </c>
    </row>
    <row r="620" spans="1:11" s="71" customFormat="1" ht="62.25" customHeight="1" x14ac:dyDescent="0.2">
      <c r="A620" s="6" t="s">
        <v>24</v>
      </c>
      <c r="B620" s="16" t="s">
        <v>183</v>
      </c>
      <c r="C620" s="16" t="s">
        <v>17</v>
      </c>
      <c r="D620" s="16" t="s">
        <v>18</v>
      </c>
      <c r="E620" s="16" t="s">
        <v>37</v>
      </c>
      <c r="F620" s="16">
        <v>15920</v>
      </c>
      <c r="G620" s="16" t="s">
        <v>25</v>
      </c>
      <c r="H620" s="81">
        <v>0</v>
      </c>
      <c r="I620" s="81">
        <v>10564.53</v>
      </c>
      <c r="J620" s="81">
        <v>10564.53</v>
      </c>
      <c r="K620" s="45">
        <f t="shared" si="183"/>
        <v>100</v>
      </c>
    </row>
    <row r="621" spans="1:11" s="71" customFormat="1" ht="62.25" customHeight="1" x14ac:dyDescent="0.2">
      <c r="A621" s="79" t="s">
        <v>40</v>
      </c>
      <c r="B621" s="16" t="s">
        <v>183</v>
      </c>
      <c r="C621" s="16" t="s">
        <v>17</v>
      </c>
      <c r="D621" s="16" t="s">
        <v>18</v>
      </c>
      <c r="E621" s="16" t="s">
        <v>37</v>
      </c>
      <c r="F621" s="16">
        <v>15920</v>
      </c>
      <c r="G621" s="16">
        <v>600</v>
      </c>
      <c r="H621" s="81">
        <f>H622+H623</f>
        <v>0</v>
      </c>
      <c r="I621" s="81">
        <f t="shared" ref="I621:J621" si="234">I622+I623</f>
        <v>1172182.44</v>
      </c>
      <c r="J621" s="81">
        <f t="shared" si="234"/>
        <v>1172182.44</v>
      </c>
      <c r="K621" s="45">
        <f t="shared" si="183"/>
        <v>100</v>
      </c>
    </row>
    <row r="622" spans="1:11" s="71" customFormat="1" ht="28.5" customHeight="1" x14ac:dyDescent="0.2">
      <c r="A622" s="79" t="s">
        <v>42</v>
      </c>
      <c r="B622" s="16" t="s">
        <v>183</v>
      </c>
      <c r="C622" s="16" t="s">
        <v>17</v>
      </c>
      <c r="D622" s="16" t="s">
        <v>18</v>
      </c>
      <c r="E622" s="16" t="s">
        <v>37</v>
      </c>
      <c r="F622" s="16">
        <v>15920</v>
      </c>
      <c r="G622" s="16">
        <v>610</v>
      </c>
      <c r="H622" s="81">
        <v>0</v>
      </c>
      <c r="I622" s="81">
        <v>986273.84</v>
      </c>
      <c r="J622" s="81">
        <v>986273.84</v>
      </c>
      <c r="K622" s="45">
        <f t="shared" si="183"/>
        <v>100</v>
      </c>
    </row>
    <row r="623" spans="1:11" s="71" customFormat="1" ht="30" customHeight="1" x14ac:dyDescent="0.2">
      <c r="A623" s="79" t="s">
        <v>57</v>
      </c>
      <c r="B623" s="16" t="s">
        <v>183</v>
      </c>
      <c r="C623" s="16" t="s">
        <v>17</v>
      </c>
      <c r="D623" s="16" t="s">
        <v>18</v>
      </c>
      <c r="E623" s="16" t="s">
        <v>37</v>
      </c>
      <c r="F623" s="16">
        <v>15920</v>
      </c>
      <c r="G623" s="16">
        <v>620</v>
      </c>
      <c r="H623" s="81">
        <v>0</v>
      </c>
      <c r="I623" s="81">
        <v>185908.6</v>
      </c>
      <c r="J623" s="81">
        <v>185908.6</v>
      </c>
      <c r="K623" s="45">
        <f t="shared" si="183"/>
        <v>100</v>
      </c>
    </row>
    <row r="624" spans="1:11" ht="60.75" customHeight="1" x14ac:dyDescent="0.2">
      <c r="A624" s="6" t="s">
        <v>190</v>
      </c>
      <c r="B624" s="16" t="s">
        <v>183</v>
      </c>
      <c r="C624" s="16" t="s">
        <v>17</v>
      </c>
      <c r="D624" s="16" t="s">
        <v>18</v>
      </c>
      <c r="E624" s="16" t="s">
        <v>37</v>
      </c>
      <c r="F624" s="16" t="s">
        <v>286</v>
      </c>
      <c r="G624" s="17" t="s">
        <v>0</v>
      </c>
      <c r="H624" s="55">
        <f t="shared" ref="H624:I625" si="235">H625</f>
        <v>76336</v>
      </c>
      <c r="I624" s="55">
        <f t="shared" si="235"/>
        <v>76336</v>
      </c>
      <c r="J624" s="55">
        <f>J625</f>
        <v>76336</v>
      </c>
      <c r="K624" s="45">
        <f t="shared" si="183"/>
        <v>100</v>
      </c>
    </row>
    <row r="625" spans="1:11" ht="61.5" customHeight="1" x14ac:dyDescent="0.2">
      <c r="A625" s="6" t="s">
        <v>22</v>
      </c>
      <c r="B625" s="16" t="s">
        <v>183</v>
      </c>
      <c r="C625" s="16" t="s">
        <v>17</v>
      </c>
      <c r="D625" s="16" t="s">
        <v>18</v>
      </c>
      <c r="E625" s="16" t="s">
        <v>37</v>
      </c>
      <c r="F625" s="16" t="s">
        <v>286</v>
      </c>
      <c r="G625" s="16" t="s">
        <v>23</v>
      </c>
      <c r="H625" s="55">
        <f t="shared" si="235"/>
        <v>76336</v>
      </c>
      <c r="I625" s="55">
        <f t="shared" si="235"/>
        <v>76336</v>
      </c>
      <c r="J625" s="55">
        <f>J626</f>
        <v>76336</v>
      </c>
      <c r="K625" s="45">
        <f t="shared" si="183"/>
        <v>100</v>
      </c>
    </row>
    <row r="626" spans="1:11" ht="57.75" customHeight="1" x14ac:dyDescent="0.2">
      <c r="A626" s="6" t="s">
        <v>24</v>
      </c>
      <c r="B626" s="16" t="s">
        <v>183</v>
      </c>
      <c r="C626" s="16" t="s">
        <v>17</v>
      </c>
      <c r="D626" s="16" t="s">
        <v>18</v>
      </c>
      <c r="E626" s="16" t="s">
        <v>37</v>
      </c>
      <c r="F626" s="16" t="s">
        <v>286</v>
      </c>
      <c r="G626" s="16" t="s">
        <v>25</v>
      </c>
      <c r="H626" s="18">
        <v>76336</v>
      </c>
      <c r="I626" s="18">
        <v>76336</v>
      </c>
      <c r="J626" s="18">
        <v>76336</v>
      </c>
      <c r="K626" s="45">
        <f t="shared" si="183"/>
        <v>100</v>
      </c>
    </row>
    <row r="627" spans="1:11" ht="51.75" customHeight="1" x14ac:dyDescent="0.2">
      <c r="A627" s="48" t="s">
        <v>184</v>
      </c>
      <c r="B627" s="49" t="s">
        <v>183</v>
      </c>
      <c r="C627" s="49" t="s">
        <v>17</v>
      </c>
      <c r="D627" s="49" t="s">
        <v>18</v>
      </c>
      <c r="E627" s="49" t="s">
        <v>62</v>
      </c>
      <c r="F627" s="52" t="s">
        <v>0</v>
      </c>
      <c r="G627" s="52" t="s">
        <v>0</v>
      </c>
      <c r="H627" s="77">
        <f t="shared" ref="H627:I627" si="236">H628+H634+H631+H639</f>
        <v>3348377</v>
      </c>
      <c r="I627" s="77">
        <f t="shared" si="236"/>
        <v>3348377</v>
      </c>
      <c r="J627" s="51">
        <f>J628+J634+J631+J639</f>
        <v>3290270.06</v>
      </c>
      <c r="K627" s="51">
        <f t="shared" si="183"/>
        <v>98.264623726659224</v>
      </c>
    </row>
    <row r="628" spans="1:11" ht="48" customHeight="1" x14ac:dyDescent="0.2">
      <c r="A628" s="53" t="s">
        <v>63</v>
      </c>
      <c r="B628" s="47" t="s">
        <v>183</v>
      </c>
      <c r="C628" s="47" t="s">
        <v>17</v>
      </c>
      <c r="D628" s="47" t="s">
        <v>18</v>
      </c>
      <c r="E628" s="47" t="s">
        <v>62</v>
      </c>
      <c r="F628" s="47" t="s">
        <v>64</v>
      </c>
      <c r="G628" s="54" t="s">
        <v>0</v>
      </c>
      <c r="H628" s="81">
        <f t="shared" ref="H628:I629" si="237">H629</f>
        <v>1800407</v>
      </c>
      <c r="I628" s="81">
        <f t="shared" si="237"/>
        <v>1800407</v>
      </c>
      <c r="J628" s="55">
        <f>J629</f>
        <v>1800405.82</v>
      </c>
      <c r="K628" s="55">
        <f t="shared" si="183"/>
        <v>99.99993445926394</v>
      </c>
    </row>
    <row r="629" spans="1:11" ht="118.5" customHeight="1" x14ac:dyDescent="0.2">
      <c r="A629" s="53" t="s">
        <v>22</v>
      </c>
      <c r="B629" s="47" t="s">
        <v>183</v>
      </c>
      <c r="C629" s="47" t="s">
        <v>17</v>
      </c>
      <c r="D629" s="47" t="s">
        <v>18</v>
      </c>
      <c r="E629" s="47" t="s">
        <v>62</v>
      </c>
      <c r="F629" s="47" t="s">
        <v>64</v>
      </c>
      <c r="G629" s="47" t="s">
        <v>23</v>
      </c>
      <c r="H629" s="81">
        <f t="shared" si="237"/>
        <v>1800407</v>
      </c>
      <c r="I629" s="81">
        <f t="shared" si="237"/>
        <v>1800407</v>
      </c>
      <c r="J629" s="55">
        <f>J630</f>
        <v>1800405.82</v>
      </c>
      <c r="K629" s="55">
        <f t="shared" si="183"/>
        <v>99.99993445926394</v>
      </c>
    </row>
    <row r="630" spans="1:11" ht="49.5" customHeight="1" x14ac:dyDescent="0.2">
      <c r="A630" s="53" t="s">
        <v>24</v>
      </c>
      <c r="B630" s="47" t="s">
        <v>183</v>
      </c>
      <c r="C630" s="47" t="s">
        <v>17</v>
      </c>
      <c r="D630" s="47" t="s">
        <v>18</v>
      </c>
      <c r="E630" s="47" t="s">
        <v>62</v>
      </c>
      <c r="F630" s="47" t="s">
        <v>64</v>
      </c>
      <c r="G630" s="47" t="s">
        <v>25</v>
      </c>
      <c r="H630" s="55">
        <v>1800407</v>
      </c>
      <c r="I630" s="55">
        <v>1800407</v>
      </c>
      <c r="J630" s="55">
        <v>1800405.82</v>
      </c>
      <c r="K630" s="45">
        <f t="shared" si="183"/>
        <v>99.99993445926394</v>
      </c>
    </row>
    <row r="631" spans="1:11" s="71" customFormat="1" ht="49.5" customHeight="1" x14ac:dyDescent="0.2">
      <c r="A631" s="79" t="s">
        <v>374</v>
      </c>
      <c r="B631" s="73" t="s">
        <v>183</v>
      </c>
      <c r="C631" s="73" t="s">
        <v>17</v>
      </c>
      <c r="D631" s="73" t="s">
        <v>18</v>
      </c>
      <c r="E631" s="73" t="s">
        <v>62</v>
      </c>
      <c r="F631" s="73">
        <v>80030</v>
      </c>
      <c r="G631" s="73"/>
      <c r="H631" s="81">
        <f t="shared" ref="H631:I632" si="238">H632</f>
        <v>499639</v>
      </c>
      <c r="I631" s="81">
        <f t="shared" si="238"/>
        <v>499639</v>
      </c>
      <c r="J631" s="81">
        <f>J632</f>
        <v>460631.66</v>
      </c>
      <c r="K631" s="45">
        <f t="shared" si="183"/>
        <v>92.192895270385208</v>
      </c>
    </row>
    <row r="632" spans="1:11" s="71" customFormat="1" ht="108" customHeight="1" x14ac:dyDescent="0.2">
      <c r="A632" s="79" t="s">
        <v>22</v>
      </c>
      <c r="B632" s="73" t="s">
        <v>183</v>
      </c>
      <c r="C632" s="73" t="s">
        <v>17</v>
      </c>
      <c r="D632" s="73" t="s">
        <v>18</v>
      </c>
      <c r="E632" s="73" t="s">
        <v>62</v>
      </c>
      <c r="F632" s="73">
        <v>80030</v>
      </c>
      <c r="G632" s="73" t="s">
        <v>23</v>
      </c>
      <c r="H632" s="81">
        <f t="shared" si="238"/>
        <v>499639</v>
      </c>
      <c r="I632" s="81">
        <f t="shared" si="238"/>
        <v>499639</v>
      </c>
      <c r="J632" s="81">
        <f>J633</f>
        <v>460631.66</v>
      </c>
      <c r="K632" s="45">
        <f t="shared" si="183"/>
        <v>92.192895270385208</v>
      </c>
    </row>
    <row r="633" spans="1:11" s="71" customFormat="1" ht="49.5" customHeight="1" x14ac:dyDescent="0.2">
      <c r="A633" s="79" t="s">
        <v>24</v>
      </c>
      <c r="B633" s="73" t="s">
        <v>183</v>
      </c>
      <c r="C633" s="73" t="s">
        <v>17</v>
      </c>
      <c r="D633" s="73" t="s">
        <v>18</v>
      </c>
      <c r="E633" s="73" t="s">
        <v>62</v>
      </c>
      <c r="F633" s="73">
        <v>80030</v>
      </c>
      <c r="G633" s="73" t="s">
        <v>25</v>
      </c>
      <c r="H633" s="81">
        <v>499639</v>
      </c>
      <c r="I633" s="81">
        <v>499639</v>
      </c>
      <c r="J633" s="81">
        <v>460631.66</v>
      </c>
      <c r="K633" s="45">
        <f t="shared" si="183"/>
        <v>92.192895270385208</v>
      </c>
    </row>
    <row r="634" spans="1:11" ht="65.25" customHeight="1" x14ac:dyDescent="0.2">
      <c r="A634" s="53" t="s">
        <v>20</v>
      </c>
      <c r="B634" s="47" t="s">
        <v>183</v>
      </c>
      <c r="C634" s="47" t="s">
        <v>17</v>
      </c>
      <c r="D634" s="47" t="s">
        <v>18</v>
      </c>
      <c r="E634" s="47" t="s">
        <v>62</v>
      </c>
      <c r="F634" s="47" t="s">
        <v>21</v>
      </c>
      <c r="G634" s="54" t="s">
        <v>0</v>
      </c>
      <c r="H634" s="81">
        <f t="shared" ref="H634:I634" si="239">H635+H637</f>
        <v>911531</v>
      </c>
      <c r="I634" s="81">
        <f t="shared" si="239"/>
        <v>911531</v>
      </c>
      <c r="J634" s="55">
        <f>J635+J637</f>
        <v>892432.58</v>
      </c>
      <c r="K634" s="55">
        <f t="shared" si="183"/>
        <v>97.904797532941828</v>
      </c>
    </row>
    <row r="635" spans="1:11" ht="28.5" customHeight="1" x14ac:dyDescent="0.2">
      <c r="A635" s="53" t="s">
        <v>22</v>
      </c>
      <c r="B635" s="47" t="s">
        <v>183</v>
      </c>
      <c r="C635" s="47" t="s">
        <v>17</v>
      </c>
      <c r="D635" s="47" t="s">
        <v>18</v>
      </c>
      <c r="E635" s="47" t="s">
        <v>62</v>
      </c>
      <c r="F635" s="47" t="s">
        <v>21</v>
      </c>
      <c r="G635" s="47" t="s">
        <v>23</v>
      </c>
      <c r="H635" s="81">
        <f t="shared" ref="H635:I635" si="240">H636</f>
        <v>619680</v>
      </c>
      <c r="I635" s="81">
        <f t="shared" si="240"/>
        <v>619680</v>
      </c>
      <c r="J635" s="55">
        <f>J636</f>
        <v>600581.57999999996</v>
      </c>
      <c r="K635" s="55">
        <f t="shared" si="183"/>
        <v>96.918018977536789</v>
      </c>
    </row>
    <row r="636" spans="1:11" ht="62.25" customHeight="1" x14ac:dyDescent="0.2">
      <c r="A636" s="53" t="s">
        <v>24</v>
      </c>
      <c r="B636" s="47" t="s">
        <v>183</v>
      </c>
      <c r="C636" s="47" t="s">
        <v>17</v>
      </c>
      <c r="D636" s="47" t="s">
        <v>18</v>
      </c>
      <c r="E636" s="47" t="s">
        <v>62</v>
      </c>
      <c r="F636" s="47" t="s">
        <v>21</v>
      </c>
      <c r="G636" s="47" t="s">
        <v>25</v>
      </c>
      <c r="H636" s="55">
        <v>619680</v>
      </c>
      <c r="I636" s="55">
        <v>619680</v>
      </c>
      <c r="J636" s="55">
        <v>600581.57999999996</v>
      </c>
      <c r="K636" s="55">
        <f t="shared" si="183"/>
        <v>96.918018977536789</v>
      </c>
    </row>
    <row r="637" spans="1:11" ht="56.25" customHeight="1" x14ac:dyDescent="0.2">
      <c r="A637" s="53" t="s">
        <v>26</v>
      </c>
      <c r="B637" s="47" t="s">
        <v>183</v>
      </c>
      <c r="C637" s="47" t="s">
        <v>17</v>
      </c>
      <c r="D637" s="47" t="s">
        <v>18</v>
      </c>
      <c r="E637" s="47" t="s">
        <v>62</v>
      </c>
      <c r="F637" s="47" t="s">
        <v>21</v>
      </c>
      <c r="G637" s="47" t="s">
        <v>27</v>
      </c>
      <c r="H637" s="81">
        <f t="shared" ref="H637:I637" si="241">H638</f>
        <v>291851</v>
      </c>
      <c r="I637" s="81">
        <f t="shared" si="241"/>
        <v>291851</v>
      </c>
      <c r="J637" s="55">
        <f>J638</f>
        <v>291851</v>
      </c>
      <c r="K637" s="55">
        <f t="shared" si="183"/>
        <v>100</v>
      </c>
    </row>
    <row r="638" spans="1:11" ht="62.25" customHeight="1" x14ac:dyDescent="0.2">
      <c r="A638" s="53" t="s">
        <v>28</v>
      </c>
      <c r="B638" s="47" t="s">
        <v>183</v>
      </c>
      <c r="C638" s="47" t="s">
        <v>17</v>
      </c>
      <c r="D638" s="47" t="s">
        <v>18</v>
      </c>
      <c r="E638" s="47" t="s">
        <v>62</v>
      </c>
      <c r="F638" s="47" t="s">
        <v>21</v>
      </c>
      <c r="G638" s="47" t="s">
        <v>29</v>
      </c>
      <c r="H638" s="55">
        <v>291851</v>
      </c>
      <c r="I638" s="55">
        <v>291851</v>
      </c>
      <c r="J638" s="55">
        <v>291851</v>
      </c>
      <c r="K638" s="55">
        <f t="shared" si="183"/>
        <v>100</v>
      </c>
    </row>
    <row r="639" spans="1:11" s="71" customFormat="1" ht="62.25" customHeight="1" x14ac:dyDescent="0.2">
      <c r="A639" s="72" t="s">
        <v>375</v>
      </c>
      <c r="B639" s="73" t="s">
        <v>183</v>
      </c>
      <c r="C639" s="73" t="s">
        <v>17</v>
      </c>
      <c r="D639" s="73" t="s">
        <v>18</v>
      </c>
      <c r="E639" s="73" t="s">
        <v>62</v>
      </c>
      <c r="F639" s="73">
        <v>80070</v>
      </c>
      <c r="G639" s="73"/>
      <c r="H639" s="81">
        <f t="shared" ref="H639:I640" si="242">H640</f>
        <v>136800</v>
      </c>
      <c r="I639" s="81">
        <f t="shared" si="242"/>
        <v>136800</v>
      </c>
      <c r="J639" s="81">
        <f>J640</f>
        <v>136800</v>
      </c>
      <c r="K639" s="81">
        <f t="shared" si="183"/>
        <v>100</v>
      </c>
    </row>
    <row r="640" spans="1:11" s="71" customFormat="1" ht="62.25" customHeight="1" x14ac:dyDescent="0.2">
      <c r="A640" s="72" t="s">
        <v>26</v>
      </c>
      <c r="B640" s="73" t="s">
        <v>183</v>
      </c>
      <c r="C640" s="73" t="s">
        <v>17</v>
      </c>
      <c r="D640" s="73" t="s">
        <v>18</v>
      </c>
      <c r="E640" s="73" t="s">
        <v>62</v>
      </c>
      <c r="F640" s="73">
        <v>80070</v>
      </c>
      <c r="G640" s="73" t="s">
        <v>27</v>
      </c>
      <c r="H640" s="81">
        <f t="shared" si="242"/>
        <v>136800</v>
      </c>
      <c r="I640" s="81">
        <f t="shared" si="242"/>
        <v>136800</v>
      </c>
      <c r="J640" s="81">
        <f>J641</f>
        <v>136800</v>
      </c>
      <c r="K640" s="81">
        <f t="shared" ref="K640:K641" si="243">J640/I640*100</f>
        <v>100</v>
      </c>
    </row>
    <row r="641" spans="1:11" s="71" customFormat="1" ht="62.25" customHeight="1" x14ac:dyDescent="0.2">
      <c r="A641" s="72" t="s">
        <v>28</v>
      </c>
      <c r="B641" s="73" t="s">
        <v>183</v>
      </c>
      <c r="C641" s="73" t="s">
        <v>17</v>
      </c>
      <c r="D641" s="73" t="s">
        <v>18</v>
      </c>
      <c r="E641" s="73" t="s">
        <v>62</v>
      </c>
      <c r="F641" s="73">
        <v>80070</v>
      </c>
      <c r="G641" s="73" t="s">
        <v>29</v>
      </c>
      <c r="H641" s="81">
        <v>136800</v>
      </c>
      <c r="I641" s="81">
        <v>136800</v>
      </c>
      <c r="J641" s="81">
        <v>136800</v>
      </c>
      <c r="K641" s="81">
        <f t="shared" si="243"/>
        <v>100</v>
      </c>
    </row>
    <row r="642" spans="1:11" s="11" customFormat="1" ht="42.75" customHeight="1" x14ac:dyDescent="0.2">
      <c r="A642" s="88" t="s">
        <v>179</v>
      </c>
      <c r="B642" s="88"/>
      <c r="C642" s="88"/>
      <c r="D642" s="88"/>
      <c r="E642" s="88"/>
      <c r="F642" s="88"/>
      <c r="G642" s="88"/>
      <c r="H642" s="51">
        <f>H5+H284+H434+H442+H470+H556</f>
        <v>1714601393.6599998</v>
      </c>
      <c r="I642" s="51">
        <f>I5+I284+I434+I442+I470+I556</f>
        <v>1721821278.3799996</v>
      </c>
      <c r="J642" s="51">
        <f>J5+J284+J434+J442+J470+J556</f>
        <v>1480230334.4199996</v>
      </c>
      <c r="K642" s="51">
        <f t="shared" ref="K642" si="244">J642/I642*100</f>
        <v>85.968872205638874</v>
      </c>
    </row>
    <row r="643" spans="1:11" s="11" customFormat="1" ht="47.25" hidden="1" customHeight="1" x14ac:dyDescent="0.2">
      <c r="A643" s="28"/>
      <c r="B643" s="27"/>
      <c r="C643" s="27"/>
      <c r="D643" s="27"/>
      <c r="E643" s="27"/>
      <c r="F643" s="27"/>
      <c r="G643" s="29"/>
      <c r="H643" s="30"/>
      <c r="I643" s="30"/>
      <c r="J643" s="37"/>
      <c r="K643" s="37"/>
    </row>
    <row r="644" spans="1:11" s="11" customFormat="1" ht="24.75" hidden="1" customHeight="1" x14ac:dyDescent="0.2">
      <c r="A644" s="28"/>
      <c r="B644" s="27"/>
      <c r="C644" s="27"/>
      <c r="D644" s="27"/>
      <c r="E644" s="27"/>
      <c r="F644" s="27"/>
      <c r="G644" s="27"/>
      <c r="H644" s="30"/>
      <c r="I644" s="30"/>
      <c r="J644" s="30"/>
      <c r="K644" s="30"/>
    </row>
    <row r="645" spans="1:11" ht="30.75" hidden="1" customHeight="1" x14ac:dyDescent="0.2">
      <c r="A645" s="28"/>
      <c r="B645" s="27"/>
      <c r="C645" s="27"/>
      <c r="D645" s="27"/>
      <c r="E645" s="27"/>
      <c r="F645" s="27"/>
      <c r="G645" s="27"/>
      <c r="H645" s="30"/>
      <c r="I645" s="30"/>
      <c r="J645" s="30"/>
      <c r="K645" s="30"/>
    </row>
    <row r="646" spans="1:11" ht="23.25" customHeight="1" x14ac:dyDescent="0.2"/>
    <row r="647" spans="1:11" ht="48.95" customHeight="1" x14ac:dyDescent="0.3">
      <c r="A647" s="85" t="s">
        <v>191</v>
      </c>
      <c r="B647" s="86"/>
      <c r="C647" s="86"/>
      <c r="D647" s="86"/>
      <c r="F647" s="87" t="s">
        <v>192</v>
      </c>
      <c r="G647" s="87"/>
      <c r="H647" s="87"/>
    </row>
    <row r="648" spans="1:11" ht="3" customHeight="1" x14ac:dyDescent="0.2">
      <c r="A648" s="13"/>
    </row>
    <row r="649" spans="1:11" ht="27.75" customHeight="1" x14ac:dyDescent="0.2">
      <c r="A649" s="14" t="s">
        <v>193</v>
      </c>
    </row>
    <row r="650" spans="1:11" ht="18" customHeight="1" x14ac:dyDescent="0.2">
      <c r="A650" t="s">
        <v>194</v>
      </c>
    </row>
    <row r="651" spans="1:11" ht="32.25" customHeight="1" x14ac:dyDescent="0.2"/>
    <row r="652" spans="1:11" ht="48.95" customHeight="1" x14ac:dyDescent="0.2"/>
    <row r="653" spans="1:11" ht="48.95" customHeight="1" x14ac:dyDescent="0.2"/>
    <row r="654" spans="1:11" ht="64.5" customHeight="1" x14ac:dyDescent="0.2"/>
    <row r="655" spans="1:11" ht="64.5" customHeight="1" x14ac:dyDescent="0.2"/>
    <row r="656" spans="1:11" ht="48.95" customHeight="1" x14ac:dyDescent="0.2"/>
    <row r="657" ht="64.5" customHeight="1" x14ac:dyDescent="0.2"/>
    <row r="658" ht="15" customHeight="1" x14ac:dyDescent="0.2"/>
    <row r="700" spans="1:1" ht="15.75" x14ac:dyDescent="0.2">
      <c r="A700" s="2"/>
    </row>
  </sheetData>
  <mergeCells count="5">
    <mergeCell ref="A2:K2"/>
    <mergeCell ref="A1:K1"/>
    <mergeCell ref="A647:D647"/>
    <mergeCell ref="F647:H647"/>
    <mergeCell ref="A642:G642"/>
  </mergeCells>
  <pageMargins left="0.39370078740157483" right="0.39370078740157483" top="0.55118110236220474" bottom="0.51181102362204722" header="0.31496062992125984" footer="0.31496062992125984"/>
  <pageSetup paperSize="9" scale="54"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2025-03-19T09:38:30Z</dcterms:modified>
</cp:coreProperties>
</file>