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Table1" sheetId="1" r:id="rId1"/>
  </sheets>
  <definedNames>
    <definedName name="_xlnm.Print_Area" localSheetId="0">Table1!$A$1:$J$530</definedName>
  </definedNames>
  <calcPr calcId="144525"/>
</workbook>
</file>

<file path=xl/calcChain.xml><?xml version="1.0" encoding="utf-8"?>
<calcChain xmlns="http://schemas.openxmlformats.org/spreadsheetml/2006/main">
  <c r="I498" i="1" l="1"/>
  <c r="H498" i="1"/>
  <c r="G498" i="1"/>
  <c r="J507" i="1"/>
  <c r="J506" i="1"/>
  <c r="J505" i="1"/>
  <c r="I506" i="1"/>
  <c r="I505" i="1"/>
  <c r="H506" i="1"/>
  <c r="H505" i="1"/>
  <c r="G505" i="1"/>
  <c r="G506" i="1"/>
  <c r="I378" i="1"/>
  <c r="J396" i="1"/>
  <c r="J395" i="1"/>
  <c r="J394" i="1"/>
  <c r="I395" i="1"/>
  <c r="I394" i="1"/>
  <c r="H395" i="1"/>
  <c r="H394" i="1"/>
  <c r="G394" i="1"/>
  <c r="G395" i="1"/>
  <c r="I228" i="1"/>
  <c r="I227" i="1"/>
  <c r="I138" i="1"/>
  <c r="J141" i="1"/>
  <c r="J140" i="1"/>
  <c r="J139" i="1"/>
  <c r="I139" i="1"/>
  <c r="I140" i="1"/>
  <c r="I131" i="1"/>
  <c r="H131" i="1"/>
  <c r="G131" i="1"/>
  <c r="J134" i="1"/>
  <c r="J133" i="1"/>
  <c r="J132" i="1"/>
  <c r="I133" i="1"/>
  <c r="H133" i="1"/>
  <c r="H132" i="1" s="1"/>
  <c r="I132" i="1"/>
  <c r="G132" i="1"/>
  <c r="G133" i="1"/>
  <c r="H487" i="1" l="1"/>
  <c r="G487" i="1"/>
  <c r="H482" i="1"/>
  <c r="G482" i="1"/>
  <c r="H479" i="1"/>
  <c r="H478" i="1" s="1"/>
  <c r="H477" i="1" s="1"/>
  <c r="G479" i="1"/>
  <c r="G478" i="1" s="1"/>
  <c r="G477" i="1" s="1"/>
  <c r="H463" i="1"/>
  <c r="G463" i="1"/>
  <c r="G462" i="1" s="1"/>
  <c r="H462" i="1"/>
  <c r="H448" i="1"/>
  <c r="H447" i="1" s="1"/>
  <c r="G448" i="1"/>
  <c r="G447" i="1" s="1"/>
  <c r="H445" i="1"/>
  <c r="H444" i="1"/>
  <c r="G445" i="1"/>
  <c r="G444" i="1" s="1"/>
  <c r="H440" i="1"/>
  <c r="G440" i="1"/>
  <c r="G439" i="1" s="1"/>
  <c r="G438" i="1" s="1"/>
  <c r="H439" i="1"/>
  <c r="H438" i="1" s="1"/>
  <c r="J522" i="1" l="1"/>
  <c r="I521" i="1"/>
  <c r="I520" i="1" s="1"/>
  <c r="I519" i="1" s="1"/>
  <c r="H521" i="1"/>
  <c r="H520" i="1" s="1"/>
  <c r="H519" i="1" s="1"/>
  <c r="G521" i="1"/>
  <c r="G520" i="1" s="1"/>
  <c r="G519" i="1" s="1"/>
  <c r="H515" i="1"/>
  <c r="G515" i="1"/>
  <c r="G514" i="1" s="1"/>
  <c r="H517" i="1"/>
  <c r="G517" i="1"/>
  <c r="H512" i="1"/>
  <c r="H511" i="1" s="1"/>
  <c r="G512" i="1"/>
  <c r="G511" i="1" s="1"/>
  <c r="G510" i="1" s="1"/>
  <c r="G509" i="1" l="1"/>
  <c r="G508" i="1" s="1"/>
  <c r="H514" i="1"/>
  <c r="J520" i="1"/>
  <c r="J521" i="1"/>
  <c r="H510" i="1"/>
  <c r="H509" i="1" s="1"/>
  <c r="H508" i="1" s="1"/>
  <c r="H389" i="1"/>
  <c r="H388" i="1" s="1"/>
  <c r="G389" i="1"/>
  <c r="G388" i="1" s="1"/>
  <c r="H383" i="1"/>
  <c r="H382" i="1" s="1"/>
  <c r="G383" i="1"/>
  <c r="G382" i="1" s="1"/>
  <c r="I383" i="1"/>
  <c r="I382" i="1" s="1"/>
  <c r="H380" i="1"/>
  <c r="H379" i="1" s="1"/>
  <c r="G380" i="1"/>
  <c r="G379" i="1" s="1"/>
  <c r="I380" i="1"/>
  <c r="I379" i="1" s="1"/>
  <c r="H375" i="1"/>
  <c r="H374" i="1" s="1"/>
  <c r="H373" i="1" s="1"/>
  <c r="G375" i="1"/>
  <c r="G374" i="1" s="1"/>
  <c r="G373" i="1" s="1"/>
  <c r="H370" i="1"/>
  <c r="H369" i="1" s="1"/>
  <c r="H368" i="1" s="1"/>
  <c r="H367" i="1" s="1"/>
  <c r="G370" i="1"/>
  <c r="G369" i="1" s="1"/>
  <c r="G368" i="1" s="1"/>
  <c r="G367" i="1" s="1"/>
  <c r="H364" i="1"/>
  <c r="H363" i="1" s="1"/>
  <c r="G364" i="1"/>
  <c r="G363" i="1" s="1"/>
  <c r="J359" i="1"/>
  <c r="I358" i="1"/>
  <c r="I357" i="1" s="1"/>
  <c r="H358" i="1"/>
  <c r="H357" i="1" s="1"/>
  <c r="G358" i="1"/>
  <c r="G357" i="1" s="1"/>
  <c r="H351" i="1"/>
  <c r="G351" i="1"/>
  <c r="H348" i="1"/>
  <c r="H347" i="1" s="1"/>
  <c r="G348" i="1"/>
  <c r="G347" i="1" s="1"/>
  <c r="H340" i="1"/>
  <c r="H339" i="1" s="1"/>
  <c r="G340" i="1"/>
  <c r="G339" i="1" s="1"/>
  <c r="H336" i="1"/>
  <c r="H335" i="1" s="1"/>
  <c r="G336" i="1"/>
  <c r="G335" i="1" s="1"/>
  <c r="H322" i="1"/>
  <c r="H321" i="1" s="1"/>
  <c r="G322" i="1"/>
  <c r="G321" i="1" s="1"/>
  <c r="H314" i="1"/>
  <c r="H313" i="1" s="1"/>
  <c r="G314" i="1"/>
  <c r="G313" i="1" s="1"/>
  <c r="H310" i="1"/>
  <c r="H309" i="1" s="1"/>
  <c r="G310" i="1"/>
  <c r="G309" i="1" s="1"/>
  <c r="H289" i="1"/>
  <c r="H288" i="1" s="1"/>
  <c r="G289" i="1"/>
  <c r="G288" i="1" s="1"/>
  <c r="H285" i="1"/>
  <c r="H284" i="1" s="1"/>
  <c r="G285" i="1"/>
  <c r="G284" i="1" s="1"/>
  <c r="H281" i="1"/>
  <c r="H280" i="1" s="1"/>
  <c r="G281" i="1"/>
  <c r="G280" i="1" s="1"/>
  <c r="H277" i="1"/>
  <c r="H276" i="1" s="1"/>
  <c r="G277" i="1"/>
  <c r="G276" i="1" s="1"/>
  <c r="H273" i="1"/>
  <c r="H272" i="1" s="1"/>
  <c r="G273" i="1"/>
  <c r="G272" i="1" s="1"/>
  <c r="H261" i="1"/>
  <c r="H260" i="1" s="1"/>
  <c r="G261" i="1"/>
  <c r="G260" i="1" s="1"/>
  <c r="H257" i="1"/>
  <c r="H256" i="1" s="1"/>
  <c r="G257" i="1"/>
  <c r="G256" i="1" s="1"/>
  <c r="J357" i="1" l="1"/>
  <c r="J358" i="1"/>
  <c r="H423" i="1"/>
  <c r="H422" i="1" s="1"/>
  <c r="G423" i="1"/>
  <c r="G422" i="1" s="1"/>
  <c r="H415" i="1"/>
  <c r="G415" i="1"/>
  <c r="H413" i="1"/>
  <c r="G413" i="1"/>
  <c r="H403" i="1"/>
  <c r="G403" i="1"/>
  <c r="H401" i="1"/>
  <c r="G401" i="1"/>
  <c r="J252" i="1"/>
  <c r="I251" i="1"/>
  <c r="I250" i="1" s="1"/>
  <c r="I249" i="1" s="1"/>
  <c r="H251" i="1"/>
  <c r="H250" i="1" s="1"/>
  <c r="H249" i="1" s="1"/>
  <c r="G251" i="1"/>
  <c r="G250" i="1" s="1"/>
  <c r="G249" i="1" s="1"/>
  <c r="H247" i="1"/>
  <c r="H246" i="1" s="1"/>
  <c r="G247" i="1"/>
  <c r="G246" i="1" s="1"/>
  <c r="H244" i="1"/>
  <c r="G244" i="1"/>
  <c r="H242" i="1"/>
  <c r="G242" i="1"/>
  <c r="H236" i="1"/>
  <c r="H235" i="1" s="1"/>
  <c r="H234" i="1" s="1"/>
  <c r="H233" i="1" s="1"/>
  <c r="G236" i="1"/>
  <c r="G235" i="1" s="1"/>
  <c r="G234" i="1" s="1"/>
  <c r="G233" i="1" s="1"/>
  <c r="J229" i="1"/>
  <c r="H228" i="1"/>
  <c r="H227" i="1" s="1"/>
  <c r="J227" i="1" s="1"/>
  <c r="G228" i="1"/>
  <c r="G227" i="1" s="1"/>
  <c r="H231" i="1"/>
  <c r="H230" i="1" s="1"/>
  <c r="G231" i="1"/>
  <c r="G230" i="1" s="1"/>
  <c r="H225" i="1"/>
  <c r="H224" i="1" s="1"/>
  <c r="G225" i="1"/>
  <c r="G224" i="1" s="1"/>
  <c r="H217" i="1"/>
  <c r="H216" i="1" s="1"/>
  <c r="H215" i="1" s="1"/>
  <c r="G217" i="1"/>
  <c r="G216" i="1" s="1"/>
  <c r="G215" i="1" s="1"/>
  <c r="H209" i="1"/>
  <c r="H207" i="1"/>
  <c r="J205" i="1"/>
  <c r="H204" i="1"/>
  <c r="H203" i="1" s="1"/>
  <c r="G204" i="1"/>
  <c r="G203" i="1" s="1"/>
  <c r="I204" i="1"/>
  <c r="H201" i="1"/>
  <c r="H200" i="1" s="1"/>
  <c r="G201" i="1"/>
  <c r="G200" i="1" s="1"/>
  <c r="H198" i="1"/>
  <c r="H197" i="1" s="1"/>
  <c r="G198" i="1"/>
  <c r="G197" i="1" s="1"/>
  <c r="I190" i="1"/>
  <c r="I189" i="1" s="1"/>
  <c r="I188" i="1" s="1"/>
  <c r="H190" i="1"/>
  <c r="H189" i="1" s="1"/>
  <c r="H188" i="1" s="1"/>
  <c r="G190" i="1"/>
  <c r="G189" i="1" s="1"/>
  <c r="G188" i="1" s="1"/>
  <c r="H185" i="1"/>
  <c r="H184" i="1" s="1"/>
  <c r="H183" i="1" s="1"/>
  <c r="G185" i="1"/>
  <c r="G184" i="1" s="1"/>
  <c r="G183" i="1" s="1"/>
  <c r="H179" i="1"/>
  <c r="G179" i="1"/>
  <c r="I179" i="1"/>
  <c r="J180" i="1"/>
  <c r="H165" i="1"/>
  <c r="H164" i="1" s="1"/>
  <c r="G165" i="1"/>
  <c r="G164" i="1" s="1"/>
  <c r="H153" i="1"/>
  <c r="H152" i="1" s="1"/>
  <c r="G153" i="1"/>
  <c r="G152" i="1" s="1"/>
  <c r="J151" i="1"/>
  <c r="I150" i="1"/>
  <c r="I149" i="1" s="1"/>
  <c r="H150" i="1"/>
  <c r="H149" i="1" s="1"/>
  <c r="G150" i="1"/>
  <c r="G149" i="1" s="1"/>
  <c r="J129" i="1"/>
  <c r="J126" i="1"/>
  <c r="I128" i="1"/>
  <c r="I127" i="1" s="1"/>
  <c r="I125" i="1"/>
  <c r="I124" i="1" s="1"/>
  <c r="I122" i="1"/>
  <c r="I121" i="1" s="1"/>
  <c r="H128" i="1"/>
  <c r="H127" i="1" s="1"/>
  <c r="H125" i="1"/>
  <c r="H124" i="1" s="1"/>
  <c r="H122" i="1"/>
  <c r="H121" i="1" s="1"/>
  <c r="G128" i="1"/>
  <c r="G127" i="1" s="1"/>
  <c r="G125" i="1"/>
  <c r="G124" i="1" s="1"/>
  <c r="G122" i="1"/>
  <c r="G121" i="1" s="1"/>
  <c r="H115" i="1"/>
  <c r="H114" i="1" s="1"/>
  <c r="G115" i="1"/>
  <c r="G114" i="1" s="1"/>
  <c r="H111" i="1"/>
  <c r="H110" i="1" s="1"/>
  <c r="G111" i="1"/>
  <c r="G110" i="1" s="1"/>
  <c r="H107" i="1"/>
  <c r="H106" i="1" s="1"/>
  <c r="H105" i="1" s="1"/>
  <c r="G107" i="1"/>
  <c r="G106" i="1" s="1"/>
  <c r="G105" i="1" s="1"/>
  <c r="J103" i="1"/>
  <c r="I102" i="1"/>
  <c r="I101" i="1" s="1"/>
  <c r="H102" i="1"/>
  <c r="H101" i="1" s="1"/>
  <c r="G102" i="1"/>
  <c r="G101" i="1" s="1"/>
  <c r="H97" i="1"/>
  <c r="G97" i="1"/>
  <c r="J85" i="1"/>
  <c r="I84" i="1"/>
  <c r="I83" i="1" s="1"/>
  <c r="H84" i="1"/>
  <c r="H83" i="1" s="1"/>
  <c r="G84" i="1"/>
  <c r="G83" i="1" s="1"/>
  <c r="H87" i="1"/>
  <c r="H86" i="1" s="1"/>
  <c r="G87" i="1"/>
  <c r="G86" i="1" s="1"/>
  <c r="J79" i="1"/>
  <c r="I78" i="1"/>
  <c r="H78" i="1"/>
  <c r="G78" i="1"/>
  <c r="H74" i="1"/>
  <c r="G74" i="1"/>
  <c r="H70" i="1"/>
  <c r="H69" i="1" s="1"/>
  <c r="G70" i="1"/>
  <c r="G69" i="1" s="1"/>
  <c r="H67" i="1"/>
  <c r="G67" i="1"/>
  <c r="H62" i="1"/>
  <c r="H61" i="1" s="1"/>
  <c r="G62" i="1"/>
  <c r="G61" i="1" s="1"/>
  <c r="H54" i="1"/>
  <c r="H53" i="1" s="1"/>
  <c r="H52" i="1" s="1"/>
  <c r="G54" i="1"/>
  <c r="G53" i="1" s="1"/>
  <c r="G52" i="1" s="1"/>
  <c r="H45" i="1"/>
  <c r="G45" i="1"/>
  <c r="H47" i="1"/>
  <c r="G47" i="1"/>
  <c r="H42" i="1"/>
  <c r="G42" i="1"/>
  <c r="H40" i="1"/>
  <c r="G40" i="1"/>
  <c r="H37" i="1"/>
  <c r="H36" i="1" s="1"/>
  <c r="G37" i="1"/>
  <c r="G36" i="1" s="1"/>
  <c r="H29" i="1"/>
  <c r="G29" i="1"/>
  <c r="H31" i="1"/>
  <c r="G31" i="1"/>
  <c r="H26" i="1"/>
  <c r="G26" i="1"/>
  <c r="H24" i="1"/>
  <c r="G24" i="1"/>
  <c r="H17" i="1"/>
  <c r="G17" i="1"/>
  <c r="J249" i="1" l="1"/>
  <c r="J204" i="1"/>
  <c r="G400" i="1"/>
  <c r="G399" i="1" s="1"/>
  <c r="H400" i="1"/>
  <c r="H399" i="1" s="1"/>
  <c r="H412" i="1"/>
  <c r="J228" i="1"/>
  <c r="G241" i="1"/>
  <c r="G240" i="1" s="1"/>
  <c r="G239" i="1" s="1"/>
  <c r="J250" i="1"/>
  <c r="H241" i="1"/>
  <c r="H240" i="1" s="1"/>
  <c r="H239" i="1" s="1"/>
  <c r="H238" i="1" s="1"/>
  <c r="G412" i="1"/>
  <c r="I203" i="1"/>
  <c r="J203" i="1" s="1"/>
  <c r="J251" i="1"/>
  <c r="H206" i="1"/>
  <c r="J149" i="1"/>
  <c r="J150" i="1"/>
  <c r="G23" i="1"/>
  <c r="H39" i="1"/>
  <c r="J124" i="1"/>
  <c r="J127" i="1"/>
  <c r="J78" i="1"/>
  <c r="J128" i="1"/>
  <c r="H28" i="1"/>
  <c r="H120" i="1"/>
  <c r="J125" i="1"/>
  <c r="J101" i="1"/>
  <c r="I120" i="1"/>
  <c r="G120" i="1"/>
  <c r="G28" i="1"/>
  <c r="J102" i="1"/>
  <c r="G39" i="1"/>
  <c r="J83" i="1"/>
  <c r="H23" i="1"/>
  <c r="J84" i="1"/>
  <c r="G44" i="1"/>
  <c r="H44" i="1"/>
  <c r="H503" i="1"/>
  <c r="H502" i="1" s="1"/>
  <c r="G503" i="1"/>
  <c r="G502" i="1" s="1"/>
  <c r="H496" i="1"/>
  <c r="G496" i="1"/>
  <c r="H494" i="1"/>
  <c r="G494" i="1"/>
  <c r="H484" i="1"/>
  <c r="G484" i="1"/>
  <c r="H469" i="1"/>
  <c r="H468" i="1" s="1"/>
  <c r="G469" i="1"/>
  <c r="G468" i="1" s="1"/>
  <c r="H460" i="1"/>
  <c r="H459" i="1" s="1"/>
  <c r="G460" i="1"/>
  <c r="G459" i="1" s="1"/>
  <c r="H454" i="1"/>
  <c r="H453" i="1" s="1"/>
  <c r="G454" i="1"/>
  <c r="G453" i="1" s="1"/>
  <c r="H475" i="1"/>
  <c r="H474" i="1" s="1"/>
  <c r="G475" i="1"/>
  <c r="G474" i="1" s="1"/>
  <c r="H436" i="1"/>
  <c r="H435" i="1" s="1"/>
  <c r="G436" i="1"/>
  <c r="G435" i="1" s="1"/>
  <c r="J384" i="1"/>
  <c r="J383" i="1"/>
  <c r="J382" i="1"/>
  <c r="J381" i="1"/>
  <c r="J380" i="1"/>
  <c r="J379" i="1"/>
  <c r="H296" i="1"/>
  <c r="H295" i="1" s="1"/>
  <c r="G296" i="1"/>
  <c r="G295" i="1" s="1"/>
  <c r="H493" i="1" l="1"/>
  <c r="H492" i="1" s="1"/>
  <c r="G493" i="1"/>
  <c r="G492" i="1" s="1"/>
  <c r="H268" i="1"/>
  <c r="H267" i="1" s="1"/>
  <c r="G268" i="1"/>
  <c r="G267" i="1" s="1"/>
  <c r="H136" i="1"/>
  <c r="H135" i="1" s="1"/>
  <c r="G136" i="1"/>
  <c r="G135" i="1" s="1"/>
  <c r="J123" i="1"/>
  <c r="H92" i="1"/>
  <c r="H91" i="1" s="1"/>
  <c r="H90" i="1" s="1"/>
  <c r="H89" i="1" s="1"/>
  <c r="G92" i="1"/>
  <c r="G91" i="1" s="1"/>
  <c r="G90" i="1" s="1"/>
  <c r="G89" i="1" s="1"/>
  <c r="H76" i="1"/>
  <c r="H73" i="1" s="1"/>
  <c r="G76" i="1"/>
  <c r="G73" i="1" s="1"/>
  <c r="H19" i="1"/>
  <c r="H16" i="1" s="1"/>
  <c r="G19" i="1"/>
  <c r="G16" i="1" s="1"/>
  <c r="H14" i="1"/>
  <c r="H13" i="1" s="1"/>
  <c r="G14" i="1"/>
  <c r="G13" i="1" s="1"/>
  <c r="J122" i="1" l="1"/>
  <c r="H12" i="1"/>
  <c r="G12" i="1"/>
  <c r="I99" i="1"/>
  <c r="J120" i="1" l="1"/>
  <c r="J121" i="1"/>
  <c r="J334" i="1"/>
  <c r="J333" i="1"/>
  <c r="J428" i="1"/>
  <c r="J419" i="1"/>
  <c r="I413" i="1"/>
  <c r="H332" i="1" l="1"/>
  <c r="H331" i="1" s="1"/>
  <c r="G332" i="1"/>
  <c r="G331" i="1" s="1"/>
  <c r="I332" i="1"/>
  <c r="H300" i="1"/>
  <c r="H299" i="1" s="1"/>
  <c r="G300" i="1"/>
  <c r="G299" i="1" s="1"/>
  <c r="J332" i="1" l="1"/>
  <c r="I331" i="1"/>
  <c r="J331" i="1" s="1"/>
  <c r="G238" i="1"/>
  <c r="G182" i="1" l="1"/>
  <c r="G162" i="1"/>
  <c r="G161" i="1" s="1"/>
  <c r="J147" i="1"/>
  <c r="H146" i="1"/>
  <c r="H145" i="1" s="1"/>
  <c r="G146" i="1"/>
  <c r="G145" i="1" s="1"/>
  <c r="I146" i="1"/>
  <c r="I145" i="1" s="1"/>
  <c r="H118" i="1"/>
  <c r="H117" i="1" s="1"/>
  <c r="G118" i="1"/>
  <c r="G117" i="1" s="1"/>
  <c r="J145" i="1" l="1"/>
  <c r="H182" i="1"/>
  <c r="J146" i="1"/>
  <c r="I14" i="1"/>
  <c r="I247" i="1" l="1"/>
  <c r="J518" i="1"/>
  <c r="J516" i="1"/>
  <c r="I517" i="1"/>
  <c r="J517" i="1" s="1"/>
  <c r="I515" i="1"/>
  <c r="I512" i="1"/>
  <c r="H500" i="1"/>
  <c r="H499" i="1" s="1"/>
  <c r="H491" i="1" s="1"/>
  <c r="G500" i="1"/>
  <c r="G499" i="1" s="1"/>
  <c r="G491" i="1" s="1"/>
  <c r="I496" i="1"/>
  <c r="G489" i="1"/>
  <c r="G486" i="1" s="1"/>
  <c r="H489" i="1"/>
  <c r="H486" i="1" s="1"/>
  <c r="I487" i="1"/>
  <c r="I489" i="1"/>
  <c r="H481" i="1"/>
  <c r="G481" i="1"/>
  <c r="I482" i="1"/>
  <c r="I479" i="1"/>
  <c r="H472" i="1"/>
  <c r="H471" i="1" s="1"/>
  <c r="G472" i="1"/>
  <c r="G471" i="1" s="1"/>
  <c r="H466" i="1"/>
  <c r="H465" i="1" s="1"/>
  <c r="G466" i="1"/>
  <c r="G465" i="1" s="1"/>
  <c r="H457" i="1"/>
  <c r="H456" i="1" s="1"/>
  <c r="G457" i="1"/>
  <c r="G456" i="1" s="1"/>
  <c r="H451" i="1"/>
  <c r="H450" i="1" s="1"/>
  <c r="G451" i="1"/>
  <c r="G450" i="1" s="1"/>
  <c r="I451" i="1"/>
  <c r="I450" i="1" s="1"/>
  <c r="H433" i="1"/>
  <c r="H432" i="1" s="1"/>
  <c r="G433" i="1"/>
  <c r="G432" i="1" s="1"/>
  <c r="H421" i="1"/>
  <c r="G421" i="1"/>
  <c r="H427" i="1"/>
  <c r="H426" i="1" s="1"/>
  <c r="H425" i="1" s="1"/>
  <c r="G427" i="1"/>
  <c r="G426" i="1" s="1"/>
  <c r="G425" i="1" s="1"/>
  <c r="I427" i="1"/>
  <c r="H418" i="1"/>
  <c r="H417" i="1" s="1"/>
  <c r="H411" i="1" s="1"/>
  <c r="G418" i="1"/>
  <c r="G417" i="1" s="1"/>
  <c r="G411" i="1" s="1"/>
  <c r="I418" i="1"/>
  <c r="H398" i="1"/>
  <c r="H397" i="1" s="1"/>
  <c r="G398" i="1"/>
  <c r="G397" i="1" s="1"/>
  <c r="J305" i="1"/>
  <c r="H304" i="1"/>
  <c r="H303" i="1" s="1"/>
  <c r="G304" i="1"/>
  <c r="G303" i="1" s="1"/>
  <c r="I304" i="1"/>
  <c r="H386" i="1"/>
  <c r="H385" i="1" s="1"/>
  <c r="G386" i="1"/>
  <c r="G385" i="1" s="1"/>
  <c r="I386" i="1"/>
  <c r="I375" i="1"/>
  <c r="I374" i="1" s="1"/>
  <c r="J393" i="1"/>
  <c r="H392" i="1"/>
  <c r="H391" i="1" s="1"/>
  <c r="G392" i="1"/>
  <c r="G391" i="1" s="1"/>
  <c r="I392" i="1"/>
  <c r="I391" i="1" s="1"/>
  <c r="J390" i="1"/>
  <c r="I389" i="1"/>
  <c r="I388" i="1" s="1"/>
  <c r="I364" i="1"/>
  <c r="I363" i="1" s="1"/>
  <c r="H361" i="1"/>
  <c r="H360" i="1" s="1"/>
  <c r="G361" i="1"/>
  <c r="G360" i="1" s="1"/>
  <c r="H355" i="1"/>
  <c r="G355" i="1"/>
  <c r="H353" i="1"/>
  <c r="G353" i="1"/>
  <c r="I355" i="1"/>
  <c r="H345" i="1"/>
  <c r="H344" i="1" s="1"/>
  <c r="G345" i="1"/>
  <c r="G344" i="1" s="1"/>
  <c r="I340" i="1"/>
  <c r="I336" i="1"/>
  <c r="I335" i="1" s="1"/>
  <c r="H325" i="1"/>
  <c r="H324" i="1" s="1"/>
  <c r="G325" i="1"/>
  <c r="G324" i="1" s="1"/>
  <c r="H319" i="1"/>
  <c r="H318" i="1" s="1"/>
  <c r="G319" i="1"/>
  <c r="G318" i="1" s="1"/>
  <c r="I319" i="1"/>
  <c r="I318" i="1" s="1"/>
  <c r="I314" i="1"/>
  <c r="I313" i="1" s="1"/>
  <c r="H307" i="1"/>
  <c r="H306" i="1" s="1"/>
  <c r="G307" i="1"/>
  <c r="G306" i="1" s="1"/>
  <c r="I307" i="1"/>
  <c r="I306" i="1" s="1"/>
  <c r="I300" i="1"/>
  <c r="I292" i="1"/>
  <c r="I291" i="1" s="1"/>
  <c r="H292" i="1"/>
  <c r="H291" i="1" s="1"/>
  <c r="G292" i="1"/>
  <c r="G291" i="1" s="1"/>
  <c r="I285" i="1"/>
  <c r="I281" i="1"/>
  <c r="I280" i="1" s="1"/>
  <c r="I277" i="1"/>
  <c r="I273" i="1"/>
  <c r="I272" i="1" s="1"/>
  <c r="I268" i="1"/>
  <c r="I267" i="1" s="1"/>
  <c r="H264" i="1"/>
  <c r="H263" i="1" s="1"/>
  <c r="H255" i="1" s="1"/>
  <c r="G264" i="1"/>
  <c r="G263" i="1" s="1"/>
  <c r="G255" i="1" s="1"/>
  <c r="I264" i="1"/>
  <c r="I263" i="1" s="1"/>
  <c r="G378" i="1" l="1"/>
  <c r="G372" i="1" s="1"/>
  <c r="H378" i="1"/>
  <c r="H443" i="1"/>
  <c r="G443" i="1"/>
  <c r="G431" i="1"/>
  <c r="G430" i="1" s="1"/>
  <c r="H431" i="1"/>
  <c r="H430" i="1" s="1"/>
  <c r="H350" i="1"/>
  <c r="H327" i="1" s="1"/>
  <c r="G350" i="1"/>
  <c r="G327" i="1" s="1"/>
  <c r="H271" i="1"/>
  <c r="G271" i="1"/>
  <c r="I514" i="1"/>
  <c r="H410" i="1"/>
  <c r="G410" i="1"/>
  <c r="H372" i="1"/>
  <c r="I426" i="1"/>
  <c r="J427" i="1"/>
  <c r="I417" i="1"/>
  <c r="J417" i="1" s="1"/>
  <c r="J418" i="1"/>
  <c r="I486" i="1"/>
  <c r="J389" i="1"/>
  <c r="J391" i="1"/>
  <c r="H420" i="1"/>
  <c r="J304" i="1"/>
  <c r="J392" i="1"/>
  <c r="J388" i="1"/>
  <c r="G420" i="1"/>
  <c r="I303" i="1"/>
  <c r="J303" i="1" s="1"/>
  <c r="G317" i="1"/>
  <c r="H317" i="1"/>
  <c r="H170" i="1"/>
  <c r="H169" i="1" s="1"/>
  <c r="H168" i="1" s="1"/>
  <c r="H167" i="1" s="1"/>
  <c r="G170" i="1"/>
  <c r="G169" i="1" s="1"/>
  <c r="G168" i="1" s="1"/>
  <c r="G167" i="1" s="1"/>
  <c r="J195" i="1"/>
  <c r="I231" i="1"/>
  <c r="I230" i="1" s="1"/>
  <c r="H222" i="1"/>
  <c r="H221" i="1" s="1"/>
  <c r="H220" i="1" s="1"/>
  <c r="H219" i="1" s="1"/>
  <c r="G222" i="1"/>
  <c r="G221" i="1" s="1"/>
  <c r="I222" i="1"/>
  <c r="I221" i="1" s="1"/>
  <c r="H212" i="1"/>
  <c r="H211" i="1" s="1"/>
  <c r="H196" i="1" s="1"/>
  <c r="G212" i="1"/>
  <c r="G211" i="1" s="1"/>
  <c r="I212" i="1"/>
  <c r="G207" i="1"/>
  <c r="G209" i="1"/>
  <c r="I209" i="1"/>
  <c r="H194" i="1"/>
  <c r="H193" i="1" s="1"/>
  <c r="H192" i="1" s="1"/>
  <c r="G194" i="1"/>
  <c r="G193" i="1" s="1"/>
  <c r="G192" i="1" s="1"/>
  <c r="I194" i="1"/>
  <c r="I193" i="1" s="1"/>
  <c r="I192" i="1" s="1"/>
  <c r="I185" i="1"/>
  <c r="H175" i="1"/>
  <c r="G175" i="1"/>
  <c r="H177" i="1"/>
  <c r="G177" i="1"/>
  <c r="J181" i="1"/>
  <c r="I170" i="1"/>
  <c r="I169" i="1" s="1"/>
  <c r="I168" i="1" s="1"/>
  <c r="I167" i="1" s="1"/>
  <c r="J166" i="1"/>
  <c r="J163" i="1"/>
  <c r="I162" i="1"/>
  <c r="I161" i="1" s="1"/>
  <c r="H162" i="1"/>
  <c r="H161" i="1" s="1"/>
  <c r="I165" i="1"/>
  <c r="I164" i="1" s="1"/>
  <c r="H159" i="1"/>
  <c r="H158" i="1" s="1"/>
  <c r="G159" i="1"/>
  <c r="G158" i="1" s="1"/>
  <c r="H156" i="1"/>
  <c r="H155" i="1" s="1"/>
  <c r="G156" i="1"/>
  <c r="G155" i="1" s="1"/>
  <c r="I153" i="1"/>
  <c r="J144" i="1"/>
  <c r="H143" i="1"/>
  <c r="H142" i="1" s="1"/>
  <c r="H138" i="1" s="1"/>
  <c r="G143" i="1"/>
  <c r="G142" i="1" s="1"/>
  <c r="G138" i="1" s="1"/>
  <c r="G220" i="1" l="1"/>
  <c r="G219" i="1" s="1"/>
  <c r="H148" i="1"/>
  <c r="G148" i="1"/>
  <c r="H442" i="1"/>
  <c r="H429" i="1" s="1"/>
  <c r="G409" i="1"/>
  <c r="H409" i="1"/>
  <c r="G442" i="1"/>
  <c r="G429" i="1" s="1"/>
  <c r="I425" i="1"/>
  <c r="J425" i="1" s="1"/>
  <c r="J426" i="1"/>
  <c r="G254" i="1"/>
  <c r="G253" i="1" s="1"/>
  <c r="J179" i="1"/>
  <c r="G206" i="1"/>
  <c r="H254" i="1"/>
  <c r="H253" i="1" s="1"/>
  <c r="H187" i="1"/>
  <c r="J161" i="1"/>
  <c r="H174" i="1"/>
  <c r="H173" i="1" s="1"/>
  <c r="H172" i="1" s="1"/>
  <c r="G174" i="1"/>
  <c r="G173" i="1" s="1"/>
  <c r="G172" i="1" s="1"/>
  <c r="J194" i="1"/>
  <c r="J193" i="1"/>
  <c r="J192" i="1"/>
  <c r="J164" i="1"/>
  <c r="J165" i="1"/>
  <c r="J162" i="1"/>
  <c r="H113" i="1"/>
  <c r="G113" i="1"/>
  <c r="I115" i="1"/>
  <c r="J112" i="1"/>
  <c r="I111" i="1"/>
  <c r="I110" i="1" s="1"/>
  <c r="H99" i="1"/>
  <c r="H96" i="1" s="1"/>
  <c r="G99" i="1"/>
  <c r="G96" i="1" s="1"/>
  <c r="I97" i="1"/>
  <c r="I87" i="1"/>
  <c r="I74" i="1"/>
  <c r="J72" i="1"/>
  <c r="J71" i="1"/>
  <c r="J68" i="1"/>
  <c r="I70" i="1"/>
  <c r="I69" i="1" s="1"/>
  <c r="I62" i="1"/>
  <c r="G65" i="1"/>
  <c r="G64" i="1" s="1"/>
  <c r="G60" i="1" s="1"/>
  <c r="H65" i="1"/>
  <c r="H64" i="1" s="1"/>
  <c r="I45" i="1"/>
  <c r="I40" i="1"/>
  <c r="G196" i="1" l="1"/>
  <c r="G187" i="1" s="1"/>
  <c r="H95" i="1"/>
  <c r="H94" i="1" s="1"/>
  <c r="G95" i="1"/>
  <c r="G94" i="1" s="1"/>
  <c r="J74" i="1"/>
  <c r="G11" i="1"/>
  <c r="H60" i="1"/>
  <c r="H11" i="1" s="1"/>
  <c r="H109" i="1"/>
  <c r="H104" i="1" s="1"/>
  <c r="G130" i="1"/>
  <c r="H130" i="1"/>
  <c r="J69" i="1"/>
  <c r="G109" i="1"/>
  <c r="G104" i="1" s="1"/>
  <c r="J70" i="1"/>
  <c r="I109" i="1"/>
  <c r="J111" i="1"/>
  <c r="G10" i="1" l="1"/>
  <c r="G523" i="1" s="1"/>
  <c r="H10" i="1"/>
  <c r="H523" i="1" s="1"/>
  <c r="J514" i="1"/>
  <c r="J512" i="1"/>
  <c r="I511" i="1"/>
  <c r="I510" i="1" s="1"/>
  <c r="I509" i="1" s="1"/>
  <c r="I508" i="1" s="1"/>
  <c r="I484" i="1"/>
  <c r="I481" i="1" s="1"/>
  <c r="I478" i="1"/>
  <c r="I475" i="1"/>
  <c r="I472" i="1"/>
  <c r="I469" i="1"/>
  <c r="I468" i="1" s="1"/>
  <c r="I466" i="1"/>
  <c r="I463" i="1"/>
  <c r="I460" i="1"/>
  <c r="I459" i="1" s="1"/>
  <c r="I454" i="1"/>
  <c r="I453" i="1" s="1"/>
  <c r="I448" i="1"/>
  <c r="I447" i="1" s="1"/>
  <c r="I436" i="1"/>
  <c r="I435" i="1" s="1"/>
  <c r="I403" i="1"/>
  <c r="I401" i="1"/>
  <c r="I370" i="1"/>
  <c r="I369" i="1" s="1"/>
  <c r="I368" i="1" s="1"/>
  <c r="I367" i="1" s="1"/>
  <c r="I353" i="1"/>
  <c r="I345" i="1"/>
  <c r="I344" i="1" s="1"/>
  <c r="J344" i="1" s="1"/>
  <c r="J343" i="1"/>
  <c r="I329" i="1"/>
  <c r="I328" i="1" s="1"/>
  <c r="I325" i="1"/>
  <c r="I324" i="1" s="1"/>
  <c r="I322" i="1"/>
  <c r="I321" i="1" s="1"/>
  <c r="I299" i="1"/>
  <c r="I296" i="1"/>
  <c r="I295" i="1" s="1"/>
  <c r="I284" i="1"/>
  <c r="J208" i="1"/>
  <c r="J202" i="1"/>
  <c r="J199" i="1"/>
  <c r="J153" i="1"/>
  <c r="I276" i="1"/>
  <c r="I257" i="1"/>
  <c r="I217" i="1"/>
  <c r="I216" i="1" s="1"/>
  <c r="I207" i="1"/>
  <c r="I201" i="1"/>
  <c r="I200" i="1" s="1"/>
  <c r="I198" i="1"/>
  <c r="J198" i="1" s="1"/>
  <c r="I184" i="1"/>
  <c r="I183" i="1" s="1"/>
  <c r="I159" i="1"/>
  <c r="I156" i="1"/>
  <c r="I155" i="1" s="1"/>
  <c r="I152" i="1"/>
  <c r="I143" i="1"/>
  <c r="J143" i="1" s="1"/>
  <c r="J137" i="1"/>
  <c r="I107" i="1"/>
  <c r="I92" i="1"/>
  <c r="I91" i="1" s="1"/>
  <c r="I86" i="1"/>
  <c r="I76" i="1"/>
  <c r="I67" i="1"/>
  <c r="J67" i="1" s="1"/>
  <c r="I13" i="1"/>
  <c r="I477" i="1" l="1"/>
  <c r="J152" i="1"/>
  <c r="I73" i="1"/>
  <c r="J73" i="1" s="1"/>
  <c r="I182" i="1"/>
  <c r="J508" i="1"/>
  <c r="I400" i="1"/>
  <c r="I399" i="1" s="1"/>
  <c r="I317" i="1"/>
  <c r="J510" i="1"/>
  <c r="I206" i="1"/>
  <c r="I415" i="1"/>
  <c r="J513" i="1"/>
  <c r="I342" i="1"/>
  <c r="J201" i="1"/>
  <c r="I142" i="1"/>
  <c r="I197" i="1"/>
  <c r="J197" i="1" s="1"/>
  <c r="I136" i="1"/>
  <c r="I135" i="1" s="1"/>
  <c r="J207" i="1"/>
  <c r="J495" i="1"/>
  <c r="I494" i="1"/>
  <c r="I493" i="1" s="1"/>
  <c r="J490" i="1"/>
  <c r="I474" i="1"/>
  <c r="I471" i="1"/>
  <c r="I465" i="1"/>
  <c r="I462" i="1"/>
  <c r="I457" i="1"/>
  <c r="I456" i="1" s="1"/>
  <c r="J206" i="1" l="1"/>
  <c r="I398" i="1"/>
  <c r="I397" i="1" s="1"/>
  <c r="J509" i="1"/>
  <c r="J342" i="1"/>
  <c r="I339" i="1"/>
  <c r="J142" i="1"/>
  <c r="J138" i="1"/>
  <c r="J136" i="1"/>
  <c r="J504" i="1"/>
  <c r="I503" i="1"/>
  <c r="J494" i="1"/>
  <c r="J200" i="1"/>
  <c r="I445" i="1"/>
  <c r="I444" i="1" s="1"/>
  <c r="I440" i="1"/>
  <c r="I439" i="1" s="1"/>
  <c r="I438" i="1" s="1"/>
  <c r="I412" i="1"/>
  <c r="I411" i="1" s="1"/>
  <c r="I407" i="1"/>
  <c r="I385" i="1"/>
  <c r="I373" i="1"/>
  <c r="I361" i="1"/>
  <c r="I360" i="1" s="1"/>
  <c r="I351" i="1"/>
  <c r="I310" i="1"/>
  <c r="I309" i="1" s="1"/>
  <c r="I443" i="1" l="1"/>
  <c r="I442" i="1" s="1"/>
  <c r="J412" i="1"/>
  <c r="I372" i="1"/>
  <c r="I350" i="1"/>
  <c r="I348" i="1" s="1"/>
  <c r="I347" i="1" s="1"/>
  <c r="I327" i="1" s="1"/>
  <c r="J493" i="1"/>
  <c r="J503" i="1"/>
  <c r="I502" i="1"/>
  <c r="I289" i="1"/>
  <c r="I288" i="1" s="1"/>
  <c r="I271" i="1" s="1"/>
  <c r="I261" i="1"/>
  <c r="I260" i="1" s="1"/>
  <c r="I256" i="1"/>
  <c r="I244" i="1"/>
  <c r="I242" i="1"/>
  <c r="I225" i="1"/>
  <c r="I224" i="1" s="1"/>
  <c r="I220" i="1" s="1"/>
  <c r="I219" i="1" s="1"/>
  <c r="I241" i="1" l="1"/>
  <c r="I410" i="1"/>
  <c r="J411" i="1"/>
  <c r="I255" i="1"/>
  <c r="I254" i="1" s="1"/>
  <c r="I492" i="1"/>
  <c r="J502" i="1"/>
  <c r="I215" i="1"/>
  <c r="I177" i="1"/>
  <c r="I175" i="1"/>
  <c r="I158" i="1"/>
  <c r="I148" i="1" s="1"/>
  <c r="I118" i="1"/>
  <c r="I117" i="1" s="1"/>
  <c r="I114" i="1"/>
  <c r="I106" i="1"/>
  <c r="I105" i="1" s="1"/>
  <c r="I90" i="1"/>
  <c r="I89" i="1" s="1"/>
  <c r="I81" i="1"/>
  <c r="I80" i="1" s="1"/>
  <c r="I65" i="1"/>
  <c r="I64" i="1" s="1"/>
  <c r="I54" i="1"/>
  <c r="I53" i="1" s="1"/>
  <c r="I52" i="1" s="1"/>
  <c r="I47" i="1"/>
  <c r="I44" i="1" s="1"/>
  <c r="I42" i="1"/>
  <c r="I39" i="1" s="1"/>
  <c r="I37" i="1"/>
  <c r="I36" i="1" s="1"/>
  <c r="I34" i="1"/>
  <c r="I33" i="1" s="1"/>
  <c r="I29" i="1"/>
  <c r="I31" i="1"/>
  <c r="I26" i="1"/>
  <c r="I24" i="1"/>
  <c r="I21" i="1"/>
  <c r="I19" i="1"/>
  <c r="I17" i="1"/>
  <c r="J492" i="1" l="1"/>
  <c r="J410" i="1"/>
  <c r="I253" i="1"/>
  <c r="I246" i="1"/>
  <c r="I174" i="1"/>
  <c r="I173" i="1" s="1"/>
  <c r="I172" i="1" s="1"/>
  <c r="I113" i="1"/>
  <c r="I104" i="1" s="1"/>
  <c r="I433" i="1"/>
  <c r="I432" i="1" s="1"/>
  <c r="J148" i="1"/>
  <c r="I130" i="1"/>
  <c r="I500" i="1"/>
  <c r="J501" i="1"/>
  <c r="I211" i="1"/>
  <c r="I196" i="1" s="1"/>
  <c r="J496" i="1"/>
  <c r="J497" i="1"/>
  <c r="I61" i="1"/>
  <c r="I60" i="1" s="1"/>
  <c r="I96" i="1"/>
  <c r="I28" i="1"/>
  <c r="I16" i="1"/>
  <c r="I23" i="1"/>
  <c r="I431" i="1" l="1"/>
  <c r="I430" i="1" s="1"/>
  <c r="J430" i="1" s="1"/>
  <c r="I95" i="1"/>
  <c r="I94" i="1" s="1"/>
  <c r="J94" i="1" s="1"/>
  <c r="I12" i="1"/>
  <c r="I11" i="1" s="1"/>
  <c r="J172" i="1"/>
  <c r="J500" i="1"/>
  <c r="I499" i="1"/>
  <c r="I423" i="1"/>
  <c r="I422" i="1" s="1"/>
  <c r="I421" i="1" s="1"/>
  <c r="I420" i="1" s="1"/>
  <c r="I409" i="1" s="1"/>
  <c r="J409" i="1" s="1"/>
  <c r="I240" i="1"/>
  <c r="I239" i="1" s="1"/>
  <c r="I187" i="1"/>
  <c r="J187" i="1" s="1"/>
  <c r="I236" i="1"/>
  <c r="J168" i="1"/>
  <c r="J186" i="1"/>
  <c r="J281" i="1"/>
  <c r="J326" i="1"/>
  <c r="J320" i="1"/>
  <c r="J316" i="1"/>
  <c r="J314" i="1"/>
  <c r="J313" i="1"/>
  <c r="J310" i="1"/>
  <c r="J306" i="1"/>
  <c r="J300" i="1"/>
  <c r="J301" i="1"/>
  <c r="J297" i="1"/>
  <c r="J292" i="1"/>
  <c r="J293" i="1"/>
  <c r="J290" i="1"/>
  <c r="J282" i="1"/>
  <c r="J279" i="1"/>
  <c r="J275" i="1"/>
  <c r="J272" i="1"/>
  <c r="J267" i="1"/>
  <c r="J268" i="1"/>
  <c r="J486" i="1"/>
  <c r="J487" i="1"/>
  <c r="J480" i="1"/>
  <c r="J397" i="1"/>
  <c r="J404" i="1"/>
  <c r="J405" i="1"/>
  <c r="J406" i="1"/>
  <c r="J398" i="1"/>
  <c r="J402" i="1"/>
  <c r="J400" i="1"/>
  <c r="J257" i="1"/>
  <c r="J259" i="1"/>
  <c r="J260" i="1"/>
  <c r="J263" i="1"/>
  <c r="J265" i="1"/>
  <c r="J489" i="1"/>
  <c r="J488" i="1"/>
  <c r="J485" i="1"/>
  <c r="J484" i="1"/>
  <c r="J483" i="1"/>
  <c r="J482" i="1"/>
  <c r="J481"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24" i="1"/>
  <c r="J416" i="1"/>
  <c r="J415" i="1"/>
  <c r="J414" i="1"/>
  <c r="J413" i="1"/>
  <c r="J408" i="1"/>
  <c r="J407" i="1"/>
  <c r="J403" i="1"/>
  <c r="J401" i="1"/>
  <c r="J399" i="1"/>
  <c r="J387" i="1"/>
  <c r="J386" i="1"/>
  <c r="J385" i="1"/>
  <c r="J378" i="1"/>
  <c r="J377" i="1"/>
  <c r="J376" i="1"/>
  <c r="J375" i="1"/>
  <c r="J374" i="1"/>
  <c r="J373" i="1"/>
  <c r="J372" i="1"/>
  <c r="J371" i="1"/>
  <c r="J370" i="1"/>
  <c r="J369" i="1"/>
  <c r="J368" i="1"/>
  <c r="J367" i="1"/>
  <c r="J366" i="1"/>
  <c r="J365" i="1"/>
  <c r="J364" i="1"/>
  <c r="J363" i="1"/>
  <c r="J362" i="1"/>
  <c r="J361" i="1"/>
  <c r="J360" i="1"/>
  <c r="J356" i="1"/>
  <c r="J355" i="1"/>
  <c r="J354" i="1"/>
  <c r="J353" i="1"/>
  <c r="J352" i="1"/>
  <c r="J351" i="1"/>
  <c r="J350" i="1"/>
  <c r="J349" i="1"/>
  <c r="J348" i="1"/>
  <c r="J347" i="1"/>
  <c r="J345" i="1"/>
  <c r="J341" i="1"/>
  <c r="J340" i="1"/>
  <c r="J339" i="1"/>
  <c r="J338" i="1"/>
  <c r="J337" i="1"/>
  <c r="J336" i="1"/>
  <c r="J335" i="1"/>
  <c r="J329" i="1"/>
  <c r="J328" i="1"/>
  <c r="J327" i="1"/>
  <c r="J325" i="1"/>
  <c r="J324" i="1"/>
  <c r="J323" i="1"/>
  <c r="J322" i="1"/>
  <c r="J321" i="1"/>
  <c r="J319" i="1"/>
  <c r="J318" i="1"/>
  <c r="J317" i="1"/>
  <c r="J315" i="1"/>
  <c r="J312" i="1"/>
  <c r="J311" i="1"/>
  <c r="J309" i="1"/>
  <c r="J308" i="1"/>
  <c r="J307" i="1"/>
  <c r="J302" i="1"/>
  <c r="J299" i="1"/>
  <c r="J298" i="1"/>
  <c r="J296" i="1"/>
  <c r="J295" i="1"/>
  <c r="J294" i="1"/>
  <c r="J291" i="1"/>
  <c r="J289" i="1"/>
  <c r="J288" i="1"/>
  <c r="J287" i="1"/>
  <c r="J286" i="1"/>
  <c r="J285" i="1"/>
  <c r="J284" i="1"/>
  <c r="J283" i="1"/>
  <c r="J280" i="1"/>
  <c r="J278" i="1"/>
  <c r="J277" i="1"/>
  <c r="J276" i="1"/>
  <c r="J273" i="1"/>
  <c r="J271" i="1"/>
  <c r="J270" i="1"/>
  <c r="J269" i="1"/>
  <c r="J264" i="1"/>
  <c r="J262" i="1"/>
  <c r="J261" i="1"/>
  <c r="J258" i="1"/>
  <c r="J256" i="1"/>
  <c r="J255" i="1"/>
  <c r="J254" i="1"/>
  <c r="J253" i="1"/>
  <c r="J248" i="1"/>
  <c r="J247" i="1"/>
  <c r="J246" i="1"/>
  <c r="J245" i="1"/>
  <c r="J244" i="1"/>
  <c r="J243" i="1"/>
  <c r="J242" i="1"/>
  <c r="J241" i="1"/>
  <c r="J232" i="1"/>
  <c r="J231" i="1"/>
  <c r="J230" i="1"/>
  <c r="J226" i="1"/>
  <c r="J225" i="1"/>
  <c r="J224" i="1"/>
  <c r="J223" i="1"/>
  <c r="J222" i="1"/>
  <c r="J221" i="1"/>
  <c r="J220" i="1"/>
  <c r="J219" i="1"/>
  <c r="J218" i="1"/>
  <c r="J217" i="1"/>
  <c r="J216" i="1"/>
  <c r="J215" i="1"/>
  <c r="J214" i="1"/>
  <c r="J213" i="1"/>
  <c r="J212" i="1"/>
  <c r="J211" i="1"/>
  <c r="J210" i="1"/>
  <c r="J209" i="1"/>
  <c r="J196" i="1"/>
  <c r="J191" i="1"/>
  <c r="J190" i="1"/>
  <c r="J189" i="1"/>
  <c r="J188" i="1"/>
  <c r="J185" i="1"/>
  <c r="J184" i="1"/>
  <c r="J183" i="1"/>
  <c r="J182" i="1"/>
  <c r="J178" i="1"/>
  <c r="J177" i="1"/>
  <c r="J171" i="1"/>
  <c r="J167" i="1"/>
  <c r="J160" i="1"/>
  <c r="J159" i="1"/>
  <c r="J158" i="1"/>
  <c r="J157" i="1"/>
  <c r="J156" i="1"/>
  <c r="J155" i="1"/>
  <c r="J154" i="1"/>
  <c r="J135" i="1"/>
  <c r="J131" i="1"/>
  <c r="J130" i="1"/>
  <c r="J119" i="1"/>
  <c r="J118" i="1"/>
  <c r="J117" i="1"/>
  <c r="J116" i="1"/>
  <c r="J115" i="1"/>
  <c r="J114" i="1"/>
  <c r="J113" i="1"/>
  <c r="J110" i="1"/>
  <c r="J109" i="1"/>
  <c r="J108" i="1"/>
  <c r="J107" i="1"/>
  <c r="J106" i="1"/>
  <c r="J105" i="1"/>
  <c r="J104" i="1"/>
  <c r="J100" i="1"/>
  <c r="J99" i="1"/>
  <c r="J98" i="1"/>
  <c r="J97" i="1"/>
  <c r="J96" i="1"/>
  <c r="J93" i="1"/>
  <c r="J92" i="1"/>
  <c r="J91" i="1"/>
  <c r="J90" i="1"/>
  <c r="J89" i="1"/>
  <c r="J88" i="1"/>
  <c r="J87" i="1"/>
  <c r="J86" i="1"/>
  <c r="J82" i="1"/>
  <c r="J81" i="1"/>
  <c r="J80" i="1"/>
  <c r="J77" i="1"/>
  <c r="J76" i="1"/>
  <c r="J75" i="1"/>
  <c r="J66" i="1"/>
  <c r="J65" i="1"/>
  <c r="J64" i="1"/>
  <c r="J63" i="1"/>
  <c r="J62" i="1"/>
  <c r="J61" i="1"/>
  <c r="J60" i="1"/>
  <c r="J55" i="1"/>
  <c r="J54" i="1"/>
  <c r="J53" i="1"/>
  <c r="J52"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95" i="1" l="1"/>
  <c r="J173" i="1"/>
  <c r="J421" i="1"/>
  <c r="J420" i="1"/>
  <c r="J422" i="1"/>
  <c r="J423" i="1"/>
  <c r="J240" i="1"/>
  <c r="J499" i="1"/>
  <c r="J239" i="1"/>
  <c r="I238" i="1"/>
  <c r="J237" i="1" s="1"/>
  <c r="J236" i="1"/>
  <c r="I235" i="1"/>
  <c r="J170" i="1"/>
  <c r="J169" i="1"/>
  <c r="J11" i="1"/>
  <c r="J12" i="1"/>
  <c r="J266" i="1"/>
  <c r="J274" i="1"/>
  <c r="J330" i="1"/>
  <c r="J238" i="1" l="1"/>
  <c r="J498" i="1"/>
  <c r="I491" i="1"/>
  <c r="I234" i="1"/>
  <c r="J235" i="1"/>
  <c r="J511" i="1"/>
  <c r="J491" i="1" l="1"/>
  <c r="I429" i="1"/>
  <c r="J429" i="1" s="1"/>
  <c r="I233" i="1"/>
  <c r="I10" i="1" s="1"/>
  <c r="I523" i="1" s="1"/>
  <c r="J234" i="1"/>
  <c r="J523" i="1" l="1"/>
  <c r="J233" i="1"/>
  <c r="J515" i="1" l="1"/>
  <c r="J10" i="1"/>
</calcChain>
</file>

<file path=xl/sharedStrings.xml><?xml version="1.0" encoding="utf-8"?>
<sst xmlns="http://schemas.openxmlformats.org/spreadsheetml/2006/main" count="3077" uniqueCount="350">
  <si>
    <t/>
  </si>
  <si>
    <t>рублей</t>
  </si>
  <si>
    <t>Наименование</t>
  </si>
  <si>
    <t>ГРБС</t>
  </si>
  <si>
    <t>Рз</t>
  </si>
  <si>
    <t>Пр</t>
  </si>
  <si>
    <t>ЦСР</t>
  </si>
  <si>
    <t>ВР</t>
  </si>
  <si>
    <t>1</t>
  </si>
  <si>
    <t>2</t>
  </si>
  <si>
    <t>3</t>
  </si>
  <si>
    <t>4</t>
  </si>
  <si>
    <t>5</t>
  </si>
  <si>
    <t>6</t>
  </si>
  <si>
    <t>7</t>
  </si>
  <si>
    <t>8</t>
  </si>
  <si>
    <t>9</t>
  </si>
  <si>
    <t>901</t>
  </si>
  <si>
    <t>Общегосударственные вопросы</t>
  </si>
  <si>
    <t>01</t>
  </si>
  <si>
    <t>04</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</si>
  <si>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</si>
  <si>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</si>
  <si>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</si>
  <si>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</si>
  <si>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</si>
  <si>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</si>
  <si>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</si>
  <si>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</si>
  <si>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</si>
  <si>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</si>
  <si>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</si>
  <si>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</si>
  <si>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</si>
  <si>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</si>
  <si>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Судебная система</t>
  </si>
  <si>
    <t>05</t>
  </si>
  <si>
    <t>Другие общегосударственные вопросы</t>
  </si>
  <si>
    <t>13</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</si>
  <si>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</si>
  <si>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</si>
  <si>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</si>
  <si>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</si>
  <si>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</si>
  <si>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</si>
  <si>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Учреждения, обеспечивающие деятельность органов местного самоуправления и муниципальных учреждений</t>
  </si>
  <si>
    <t>Расходы на выплаты персоналу казенных учреждений</t>
  </si>
  <si>
    <t>110</t>
  </si>
  <si>
    <t>Национальная оборона</t>
  </si>
  <si>
    <t>02</t>
  </si>
  <si>
    <t>Мобилизационная и вневойсковая подготовка</t>
  </si>
  <si>
    <t>03</t>
  </si>
  <si>
    <t>Национальная безопасность и правоохранительная деятельность</t>
  </si>
  <si>
    <t>09</t>
  </si>
  <si>
    <t>Единые дежурно-диспетчерские службы</t>
  </si>
  <si>
    <t>Национальная экономика</t>
  </si>
  <si>
    <t>Сельское хозяйство и рыболовство</t>
  </si>
  <si>
    <t>Транспорт</t>
  </si>
  <si>
    <t>08</t>
  </si>
  <si>
    <t>Дорожное хозяйство (дорожные фонды)</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</si>
  <si>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</si>
  <si>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</si>
  <si>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Жилищно-коммунальное хозяйство</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</si>
  <si>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</si>
  <si>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</si>
  <si>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</si>
  <si>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</si>
  <si>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</si>
  <si>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Благоустройство</t>
  </si>
  <si>
    <t>Организация и обеспечение освещение улиц</t>
  </si>
  <si>
    <t>Мероприятия по благоустройству</t>
  </si>
  <si>
    <t>Образование</t>
  </si>
  <si>
    <t>07</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</si>
  <si>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</si>
  <si>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</si>
  <si>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</si>
  <si>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</si>
  <si>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</si>
  <si>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</si>
  <si>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</si>
  <si>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</si>
  <si>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</si>
  <si>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</si>
  <si>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</si>
  <si>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Охрана семьи и детства</t>
  </si>
  <si>
    <t>Публичные нормативные социальные выплаты гражданам</t>
  </si>
  <si>
    <t>310</t>
  </si>
  <si>
    <t>Другие вопросы в области социальной политики</t>
  </si>
  <si>
    <t>06</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</si>
  <si>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</si>
  <si>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</si>
  <si>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</si>
  <si>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700</t>
  </si>
  <si>
    <t>730</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</si>
  <si>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</si>
  <si>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</si>
  <si>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</si>
  <si>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</si>
  <si>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</si>
  <si>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</si>
  <si>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</si>
  <si>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</si>
  <si>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</si>
  <si>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</si>
  <si>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Субсидии бюджетным учреждениям</t>
  </si>
  <si>
    <t>610</t>
  </si>
  <si>
    <t>Осуществление отдельных полномочий в сфере образования (меры соц. поддержки)</t>
  </si>
  <si>
    <t>Дошкольные образовательные организации</t>
  </si>
  <si>
    <t>Общее образование</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</si>
  <si>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</si>
  <si>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</si>
  <si>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Организация питания в образовательных организациях</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</si>
  <si>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</si>
  <si>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Дополнительное образование детей</t>
  </si>
  <si>
    <t>Организация дополнительного образования</t>
  </si>
  <si>
    <t>Обеспечение функционирования модели персонифицированного финансирования дополнительного образования детей</t>
  </si>
  <si>
    <t>Софинансирование мероприятий по проведению оздоровительной кампании детей</t>
  </si>
  <si>
    <t>Учреждения психолого-медико-социального сопровождения</t>
  </si>
  <si>
    <t>Учреждения,обеспечивающие деятельность органов местного самоуправления и муниципальных учреждений</t>
  </si>
  <si>
    <t>Премии и гранты</t>
  </si>
  <si>
    <t>350</t>
  </si>
  <si>
    <t>Стипендии</t>
  </si>
  <si>
    <t>340</t>
  </si>
  <si>
    <t>Компенсация части родительской платы за присмотр и уход за детьми в государственных и муниципальных образовательных организациях</t>
  </si>
  <si>
    <t>Физическая культура и спорт</t>
  </si>
  <si>
    <t>11</t>
  </si>
  <si>
    <t>Физическая культура</t>
  </si>
  <si>
    <t>904</t>
  </si>
  <si>
    <t>Резервные фонды</t>
  </si>
  <si>
    <t>Резервный фонд местной администрации</t>
  </si>
  <si>
    <t>70 0 00 83030</t>
  </si>
  <si>
    <t>Резервные средства</t>
  </si>
  <si>
    <t>870</t>
  </si>
  <si>
    <t>905</t>
  </si>
  <si>
    <t>906</t>
  </si>
  <si>
    <t>Государственная поддержка отрасли культуры</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</si>
  <si>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</si>
  <si>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</si>
  <si>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Парки</t>
  </si>
  <si>
    <t>Библиотеки</t>
  </si>
  <si>
    <t>Музеи и постоянные выставки</t>
  </si>
  <si>
    <t>Дворцы и дома культуры, клубы, выставочные залы</t>
  </si>
  <si>
    <t>Спортивно-оздоровительные комплексы и центры</t>
  </si>
  <si>
    <t>907</t>
  </si>
  <si>
    <t>Функционирование законодательных (представительных) органов государственной власти и представительных органов муниципальных образований</t>
  </si>
  <si>
    <t>ИТОГО:</t>
  </si>
  <si>
    <t>Исполнение исковых требований на основании вступивших в законную силу судебных актов</t>
  </si>
  <si>
    <t>Охрана окружающей среды</t>
  </si>
  <si>
    <t>Процент исполнения к уточненной бюджетной росписи</t>
  </si>
  <si>
    <t>Приложение 2</t>
  </si>
  <si>
    <t>к Постановлению администрации</t>
  </si>
  <si>
    <t>Стародубского муниципального округа Брянской области</t>
  </si>
  <si>
    <t>Контрольно-счетная палата Стародубского муниципального округа Брянской области</t>
  </si>
  <si>
    <t>01 4 01 80020</t>
  </si>
  <si>
    <t>01 4 01 80040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</si>
  <si>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</si>
  <si>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</si>
  <si>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</si>
  <si>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</si>
  <si>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</si>
  <si>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</si>
  <si>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</si>
  <si>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</si>
  <si>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</si>
  <si>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</si>
  <si>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</si>
  <si>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</si>
  <si>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01 4 04 80710</t>
  </si>
  <si>
    <t>01 4 05 80930</t>
  </si>
  <si>
    <t>01 4 06 83270</t>
  </si>
  <si>
    <t>Исполнение судебных актов</t>
  </si>
  <si>
    <t>830</t>
  </si>
  <si>
    <t>01 4 08 80720</t>
  </si>
  <si>
    <t>Осуществление первичного воинского учета органами местного самоуправления поселений, муниципальных и городских округов</t>
  </si>
  <si>
    <t>01 4 10 51180</t>
  </si>
  <si>
    <t>01 4 14 80700</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</si>
  <si>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</si>
  <si>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</si>
  <si>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</si>
  <si>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01 4 24 81690</t>
  </si>
  <si>
    <t>01 4 24 81730</t>
  </si>
  <si>
    <t>01 4 30 82450</t>
  </si>
  <si>
    <t>Обеспечение сохранности жилых помещений, закрепленных за детьми-сиротами и детьми, оставшимися без попечения родителей</t>
  </si>
  <si>
    <t>01 4 31 16710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</si>
  <si>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</si>
  <si>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</si>
  <si>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</si>
  <si>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</si>
  <si>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</si>
  <si>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</si>
  <si>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</si>
  <si>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01 4 12 83000</t>
  </si>
  <si>
    <t>03 4 01 14722</t>
  </si>
  <si>
    <t>03 4 01 14723</t>
  </si>
  <si>
    <t>03 4 01 80300</t>
  </si>
  <si>
    <t>03 4 02 14721</t>
  </si>
  <si>
    <t>03 4 02 14723</t>
  </si>
  <si>
    <t>03 4 02 80310</t>
  </si>
  <si>
    <t>03 4 02 82350</t>
  </si>
  <si>
    <t>03 4 02 L3040</t>
  </si>
  <si>
    <t>03 4 03 80320</t>
  </si>
  <si>
    <t>03 4 03 82610</t>
  </si>
  <si>
    <t>03 4 04 S4790</t>
  </si>
  <si>
    <t>03 4 05 80040</t>
  </si>
  <si>
    <t>03 4 06 80340</t>
  </si>
  <si>
    <t>03 4 07 80720</t>
  </si>
  <si>
    <t>03 4 10 82520</t>
  </si>
  <si>
    <t>03 4 12 14780</t>
  </si>
  <si>
    <t>04 4 01 80040</t>
  </si>
  <si>
    <t>05 4 01 80040</t>
  </si>
  <si>
    <t>06 4 11 80320</t>
  </si>
  <si>
    <t>06 4 01 14210</t>
  </si>
  <si>
    <t>06 4 02 80500</t>
  </si>
  <si>
    <t>06 4 03 80450</t>
  </si>
  <si>
    <t>06 4 03 L5190</t>
  </si>
  <si>
    <t>06 4 04 80460</t>
  </si>
  <si>
    <t>06 4 05 80480</t>
  </si>
  <si>
    <t>06 4 07 80040</t>
  </si>
  <si>
    <t>06 4 08 80720</t>
  </si>
  <si>
    <t>Массовый спорт</t>
  </si>
  <si>
    <t>06 4 09 80600</t>
  </si>
  <si>
    <t>Совет народных депутатов Стародубского муниципального округа Брянской области</t>
  </si>
  <si>
    <t>Мероприятия по установлению регулируемых тарифов на регулярные перевозки пассажиров и багажа автомобильным транспортом</t>
  </si>
  <si>
    <t>01 4 16 17390</t>
  </si>
  <si>
    <t>Защита населения и территории от чрезвычайных ситуаций природного и техногенного характера, пожарная безопасность</t>
  </si>
  <si>
    <t>Водное хозяйство</t>
  </si>
  <si>
    <t>Содержание, текущий и капитальный ремонт и обеспечение безопасности гидротехнических сооружений</t>
  </si>
  <si>
    <t>05 4 03 83300</t>
  </si>
  <si>
    <t>0,00</t>
  </si>
  <si>
    <t>Функционирование Правительства Российской Федерации, высших исполнительных органов субъектов Российской Федерации, местных администраций</t>
  </si>
  <si>
    <t>Экологический контроль</t>
  </si>
  <si>
    <t>Мероприятия в сфере охраны окружающей среды</t>
  </si>
  <si>
    <t>01 4 27 83280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</si>
  <si>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</si>
  <si>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03 4 01 81180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</si>
  <si>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</si>
  <si>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03 4 02 81180</t>
  </si>
  <si>
    <t>03 4 03 81180</t>
  </si>
  <si>
    <t>03 4 06 81180</t>
  </si>
  <si>
    <t>06 4 11 81180</t>
  </si>
  <si>
    <t>06 4 02 81180</t>
  </si>
  <si>
    <t>06 4 03 81180</t>
  </si>
  <si>
    <t>06 4 04 81180</t>
  </si>
  <si>
    <t>06 4 05 81180</t>
  </si>
  <si>
    <t>06 4 09 81180</t>
  </si>
  <si>
    <t>Жилищное хозяйство</t>
  </si>
  <si>
    <t>Организация временного трудоустройства несовершеннолетних граждан от 14 до 18 лет</t>
  </si>
  <si>
    <t>03 4 02 82370</t>
  </si>
  <si>
    <t>АДМИНИСТРАЦИЯ СТАРОДУБСКОГО МУНИЦИПАЛЬНОГО ОКРУГА БРЯНСКОЙ ОБЛАСТИ</t>
  </si>
  <si>
    <t>Обеспечение проведения выборов и референдумов</t>
  </si>
  <si>
    <t>Организация и проведение выборов и референдумов</t>
  </si>
  <si>
    <t>70 0 00 80060</t>
  </si>
  <si>
    <t>Специальные расходы</t>
  </si>
  <si>
    <t>880</t>
  </si>
  <si>
    <t>Членские взносы некоммерческим организациям</t>
  </si>
  <si>
    <t>01 4 09 81410</t>
  </si>
  <si>
    <t>01 4 40 81180</t>
  </si>
  <si>
    <t>01 4 17 9Д040</t>
  </si>
  <si>
    <t>01 4 17 SД040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</si>
  <si>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</si>
  <si>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</si>
  <si>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Мероприятия в сфере коммунального хозяйства</t>
  </si>
  <si>
    <t>01 4 22 81740</t>
  </si>
  <si>
    <t>01 1 И4 55550</t>
  </si>
  <si>
    <t>Строительство (реконструкция) объектов физической культуры и спорта</t>
  </si>
  <si>
    <t>01 2 01 1И120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</si>
  <si>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</si>
  <si>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 1 Ю6 50500</t>
  </si>
  <si>
    <t>03 1 Ю6 51790</t>
  </si>
  <si>
    <t>03 1 Ю6 53030</t>
  </si>
  <si>
    <t>Предоставление бесплатного питания обучающимся в муниципальных общеобразовательных организациях из многодетных семей</t>
  </si>
  <si>
    <t>03 4 02 S4840</t>
  </si>
  <si>
    <t>Организация и проведение праздничных мероприятий</t>
  </si>
  <si>
    <t>03 4 02 82360</t>
  </si>
  <si>
    <t>Грантовая поддержка работников муниципальных учреждений</t>
  </si>
  <si>
    <t>03 4 09 82510</t>
  </si>
  <si>
    <t>Мероприятия по по развитию физической культуры и спорта</t>
  </si>
  <si>
    <t>03 4 13 82300</t>
  </si>
  <si>
    <t>Спорт высших достижений</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</si>
  <si>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</si>
  <si>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</si>
  <si>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</si>
  <si>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Молодежная политика</t>
  </si>
  <si>
    <t>Мероприятия по работе с семьей, детьми и молодежью</t>
  </si>
  <si>
    <t>06 4 10 82360</t>
  </si>
  <si>
    <t>Мероприятия по развитию культуры</t>
  </si>
  <si>
    <t>06 4 06 82400</t>
  </si>
  <si>
    <t>Мероприятия по развитию физической культуры и спорта</t>
  </si>
  <si>
    <t>06 4 09 82300</t>
  </si>
  <si>
    <t>Обеспечение деятельности депутатов представительного органа муниципального образования</t>
  </si>
  <si>
    <t>70 0 00 80030</t>
  </si>
  <si>
    <t>Бюджетные инвестиции в объекты капитального строительства муниципальной собственности</t>
  </si>
  <si>
    <t>01 4 28 81680</t>
  </si>
  <si>
    <t>Мероприятия по формированию комфортной городской среды</t>
  </si>
  <si>
    <t>01 4 24 81900</t>
  </si>
  <si>
    <t>Социальное обеспечение населения</t>
  </si>
  <si>
    <t>Резервный фонд Правительства Брянской области</t>
  </si>
  <si>
    <t>70 0 00 10120</t>
  </si>
  <si>
    <t>01 4 34 Д0820</t>
  </si>
  <si>
    <t>05 4 02 80900</t>
  </si>
  <si>
    <t>Оценка имущества, признание прав и регулирование отношений муниципальной собственности</t>
  </si>
  <si>
    <t>Другие вопросы в области национальной экономики</t>
  </si>
  <si>
    <t>12</t>
  </si>
  <si>
    <t>Эксплуатация и содержание имущества казны муниципального образования</t>
  </si>
  <si>
    <t>01 4 28 80920</t>
  </si>
  <si>
    <t>03 4 11 82530</t>
  </si>
  <si>
    <t>Оздоровительная кампания детей</t>
  </si>
  <si>
    <t>03 4 02 82380</t>
  </si>
  <si>
    <t>03 2 03 S7670</t>
  </si>
  <si>
    <t>Развитие материально-технической базы муниципальных образовательных организаций в сфере физической культуры и спорта</t>
  </si>
  <si>
    <t>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</si>
  <si>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 2 03 S7690</t>
  </si>
  <si>
    <t>Утверждено на 2026 год</t>
  </si>
  <si>
    <t>Уточненная бюджетная роспись на 2026 год</t>
  </si>
  <si>
    <t>Противодействие злоупотреблению наркотиками и их незаконному обороту</t>
  </si>
  <si>
    <t>01 4 40 81150</t>
  </si>
  <si>
    <t>Оповещение населения об опасностях, возникающих при ведении военных действий и возникновении чрезвычайных ситуаций</t>
  </si>
  <si>
    <t>01 4 14 81200</t>
  </si>
  <si>
    <t>Организация транспортного обслуживания населения по муниципальным маршрутам регулярных перевозок по регулируемым тарифам</t>
  </si>
  <si>
    <t>01 4 16 81990</t>
  </si>
  <si>
    <t>Разработка и внесение изменений в схему территориального планирования</t>
  </si>
  <si>
    <t>01 4 18 80950</t>
  </si>
  <si>
    <t>Мероприятия по улучшению условий и охраны труда</t>
  </si>
  <si>
    <t>01 4 18 82440</t>
  </si>
  <si>
    <t>Проведение комплексных кадастровых работ</t>
  </si>
  <si>
    <t>01 4 18 S3440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</si>
  <si>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</si>
  <si>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 1 И4 54240</t>
  </si>
  <si>
    <t>Реализация инициативных проектов</t>
  </si>
  <si>
    <t>01 4 24 S5870</t>
  </si>
  <si>
    <t>01 4 34 R0820</t>
  </si>
  <si>
    <t>Развитие и укрепление материально-технической базы муниципальных учреждений</t>
  </si>
  <si>
    <t>01 4 38 82420</t>
  </si>
  <si>
    <t>70 0 00 81410</t>
  </si>
  <si>
    <t>Организация и проведение олимпиад, выставок, конкурсов, конференций и других общественных мероприятий</t>
  </si>
  <si>
    <t>03 4 08 82340</t>
  </si>
  <si>
    <t>Информационное обеспечение деятельности органов местного самоуправления</t>
  </si>
  <si>
    <t>70 0 00 80070</t>
  </si>
  <si>
    <t>Другие общегосударственные расходы</t>
  </si>
  <si>
    <t>Модернизация муниципальных учреждений культуры</t>
  </si>
  <si>
    <t>06 1 Я5 55130</t>
  </si>
  <si>
    <t>Расходы бюджета Стародубского муниципального округа Брянской области по ведомственной структуре за 1 полугодие 2026 года</t>
  </si>
  <si>
    <t>Кассовое исполнение за 1 полугодие 2026 года</t>
  </si>
  <si>
    <t>Субсидии ООО "Благоустройство" в целях возмещения недополученных доходов, возникающих при оказании банных услуг населению по тарифам, не обеспечивающим возмещение издержек на банные услуги за счет средств бюджета Стародубского муниципального округа Брянской области</t>
  </si>
  <si>
    <t>01 4 20 82001</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</si>
  <si>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</si>
  <si>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</si>
  <si>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03 4 13 82420</t>
  </si>
  <si>
    <t>06 4 09 82420</t>
  </si>
  <si>
    <t>от  13.08.2026 года № 1547</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</si>
</sst>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quot;_-;\-* #,##0.00\ &quot;₽&quot;_-;_-* &quot;-&quot;??\ &quot;₽&quot;_-;_-@_-"/>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 numFmtId="170" formatCode="#,##0.00_ ;\-#,##0.00\ "/>
  </numFmts>
  <fonts count="33" x14ac:knownFonts="1">
    <font>
      <sz val="10"/>
      <color rgb="FF000000"/>
      <name val="Times New Roman"/>
    </font>
    <font>
      <sz val="11"/>
      <color theme="1"/>
      <name val="Calibri"/>
      <family val="2"/>
      <charset val="204"/>
      <scheme val="minor"/>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sz val="12"/>
      <name val="Times New Roman"/>
      <family val="1"/>
      <charset val="204"/>
    </font>
    <font>
      <sz val="12"/>
      <color rgb="FF000000"/>
      <name val="Times New Roman"/>
      <family val="1"/>
      <charset val="204"/>
    </font>
    <font>
      <b/>
      <sz val="12"/>
      <color rgb="FF000000"/>
      <name val="Times New Roman"/>
      <family val="1"/>
      <charset val="204"/>
    </font>
    <font>
      <sz val="12"/>
      <name val="Arial Cyr"/>
      <charset val="204"/>
    </font>
    <font>
      <sz val="10"/>
      <color rgb="FF000000"/>
      <name val="Times New Roman"/>
      <family val="1"/>
      <charset val="204"/>
    </font>
    <font>
      <b/>
      <sz val="12"/>
      <color rgb="FF000000"/>
      <name val="Times New Roman"/>
      <family val="1"/>
      <charset val="204"/>
    </font>
    <font>
      <sz val="12"/>
      <color rgb="FF000000"/>
      <name val="Times New Roman"/>
      <family val="1"/>
      <charset val="204"/>
    </font>
    <font>
      <sz val="10"/>
      <color rgb="FF000000"/>
      <name val="Times New Roman"/>
      <family val="1"/>
      <charset val="204"/>
    </font>
    <font>
      <b/>
      <sz val="14"/>
      <color rgb="FF000000"/>
      <name val="Times New Roman"/>
      <family val="1"/>
      <charset val="204"/>
    </font>
  </fonts>
  <fills count="7">
    <fill>
      <patternFill patternType="none"/>
    </fill>
    <fill>
      <patternFill patternType="gray125"/>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
      <patternFill patternType="solid">
        <fgColor indexed="65"/>
        <bgColor indexed="64"/>
      </patternFill>
    </fill>
  </fills>
  <borders count="5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style="thin">
        <color rgb="FF000000"/>
      </left>
      <right/>
      <top/>
      <bottom style="thin">
        <color rgb="FF000000"/>
      </bottom>
      <diagonal/>
    </border>
  </borders>
  <cellStyleXfs count="257">
    <xf numFmtId="0" fontId="0" fillId="0" borderId="0">
      <alignment vertical="top" wrapText="1"/>
    </xf>
    <xf numFmtId="0" fontId="2" fillId="0" borderId="0"/>
    <xf numFmtId="0" fontId="9" fillId="0" borderId="0"/>
    <xf numFmtId="0" fontId="9" fillId="0" borderId="0"/>
    <xf numFmtId="0" fontId="10" fillId="0" borderId="4">
      <alignment horizontal="left" vertical="top" wrapText="1"/>
    </xf>
    <xf numFmtId="0" fontId="11" fillId="0" borderId="0">
      <alignment wrapText="1"/>
    </xf>
    <xf numFmtId="49" fontId="11" fillId="2" borderId="1">
      <alignment horizontal="left" vertical="top" shrinkToFit="1"/>
      <protection locked="0"/>
    </xf>
    <xf numFmtId="49" fontId="11" fillId="0" borderId="1">
      <alignment horizontal="left" vertical="top" wrapText="1"/>
      <protection locked="0"/>
    </xf>
    <xf numFmtId="169" fontId="11" fillId="0" borderId="1">
      <alignment horizontal="left" vertical="top" shrinkToFit="1"/>
      <protection locked="0"/>
    </xf>
    <xf numFmtId="49" fontId="11" fillId="0" borderId="1">
      <alignment horizontal="left" vertical="top" shrinkToFit="1"/>
      <protection locked="0"/>
    </xf>
    <xf numFmtId="0" fontId="11" fillId="3" borderId="1">
      <alignment horizontal="center" vertical="center" wrapText="1"/>
    </xf>
    <xf numFmtId="0" fontId="11" fillId="0" borderId="0"/>
    <xf numFmtId="0" fontId="12" fillId="0" borderId="0"/>
    <xf numFmtId="0" fontId="11" fillId="0" borderId="0"/>
    <xf numFmtId="0" fontId="12" fillId="0" borderId="0"/>
    <xf numFmtId="0" fontId="9" fillId="0" borderId="0"/>
    <xf numFmtId="0" fontId="13" fillId="0" borderId="5"/>
    <xf numFmtId="0" fontId="10" fillId="0" borderId="5"/>
    <xf numFmtId="0" fontId="14" fillId="0" borderId="5"/>
    <xf numFmtId="0" fontId="13" fillId="0" borderId="6">
      <alignment horizontal="left" wrapText="1" indent="1"/>
    </xf>
    <xf numFmtId="0" fontId="13" fillId="0" borderId="7">
      <alignment horizontal="left" wrapText="1"/>
    </xf>
    <xf numFmtId="0" fontId="13" fillId="0" borderId="7">
      <alignment horizontal="left" wrapText="1" indent="2"/>
    </xf>
    <xf numFmtId="0" fontId="13" fillId="0" borderId="8">
      <alignment horizontal="left" wrapText="1" indent="2"/>
    </xf>
    <xf numFmtId="0" fontId="10" fillId="0" borderId="9"/>
    <xf numFmtId="0" fontId="13" fillId="0" borderId="0">
      <alignment horizontal="center" wrapText="1"/>
    </xf>
    <xf numFmtId="49" fontId="13" fillId="0" borderId="5">
      <alignment horizontal="left"/>
    </xf>
    <xf numFmtId="49" fontId="13" fillId="0" borderId="10">
      <alignment horizontal="center" wrapText="1"/>
    </xf>
    <xf numFmtId="49" fontId="13" fillId="0" borderId="10">
      <alignment horizontal="center" shrinkToFit="1"/>
    </xf>
    <xf numFmtId="0" fontId="14" fillId="0" borderId="0">
      <alignment horizontal="center"/>
    </xf>
    <xf numFmtId="49" fontId="13" fillId="0" borderId="11">
      <alignment horizontal="center"/>
    </xf>
    <xf numFmtId="49" fontId="13" fillId="0" borderId="11">
      <alignment horizontal="center" shrinkToFit="1"/>
    </xf>
    <xf numFmtId="0" fontId="13" fillId="0" borderId="12">
      <alignment horizontal="left" wrapText="1" indent="1"/>
    </xf>
    <xf numFmtId="0" fontId="13" fillId="0" borderId="13">
      <alignment horizontal="left" wrapText="1"/>
    </xf>
    <xf numFmtId="0" fontId="13" fillId="0" borderId="13">
      <alignment horizontal="left" wrapText="1" indent="2"/>
    </xf>
    <xf numFmtId="0" fontId="13" fillId="0" borderId="12">
      <alignment horizontal="left" wrapText="1" indent="2"/>
    </xf>
    <xf numFmtId="0" fontId="10" fillId="0" borderId="14"/>
    <xf numFmtId="0" fontId="10" fillId="0" borderId="15"/>
    <xf numFmtId="0" fontId="14" fillId="0" borderId="16">
      <alignment horizontal="center" vertical="center" textRotation="90" wrapText="1"/>
    </xf>
    <xf numFmtId="0" fontId="14" fillId="0" borderId="9">
      <alignment horizontal="center" vertical="center" textRotation="90" wrapText="1"/>
    </xf>
    <xf numFmtId="0" fontId="13" fillId="0" borderId="0">
      <alignment vertical="center"/>
    </xf>
    <xf numFmtId="0" fontId="14" fillId="0" borderId="5">
      <alignment horizontal="center" vertical="center" textRotation="90" wrapText="1"/>
    </xf>
    <xf numFmtId="0" fontId="14" fillId="0" borderId="9">
      <alignment horizontal="center" vertical="center" textRotation="90"/>
    </xf>
    <xf numFmtId="0" fontId="14" fillId="0" borderId="5">
      <alignment horizontal="center" vertical="center" textRotation="90"/>
    </xf>
    <xf numFmtId="0" fontId="14" fillId="0" borderId="16">
      <alignment horizontal="center" vertical="center" textRotation="90"/>
    </xf>
    <xf numFmtId="0" fontId="14" fillId="0" borderId="1">
      <alignment horizontal="center" vertical="center" textRotation="90"/>
    </xf>
    <xf numFmtId="0" fontId="15" fillId="0" borderId="5">
      <alignment wrapText="1"/>
    </xf>
    <xf numFmtId="0" fontId="15" fillId="0" borderId="9">
      <alignment wrapText="1"/>
    </xf>
    <xf numFmtId="0" fontId="13" fillId="0" borderId="1">
      <alignment horizontal="center" vertical="top" wrapText="1"/>
    </xf>
    <xf numFmtId="0" fontId="14" fillId="0" borderId="17"/>
    <xf numFmtId="49" fontId="16" fillId="0" borderId="18">
      <alignment horizontal="left" vertical="center" wrapText="1"/>
    </xf>
    <xf numFmtId="49" fontId="13" fillId="0" borderId="19">
      <alignment horizontal="left" vertical="center" wrapText="1" indent="2"/>
    </xf>
    <xf numFmtId="49" fontId="13" fillId="0" borderId="8">
      <alignment horizontal="left" vertical="center" wrapText="1" indent="3"/>
    </xf>
    <xf numFmtId="49" fontId="13" fillId="0" borderId="18">
      <alignment horizontal="left" vertical="center" wrapText="1" indent="3"/>
    </xf>
    <xf numFmtId="49" fontId="13" fillId="0" borderId="20">
      <alignment horizontal="left" vertical="center" wrapText="1" indent="3"/>
    </xf>
    <xf numFmtId="0" fontId="16" fillId="0" borderId="17">
      <alignment horizontal="left" vertical="center" wrapText="1"/>
    </xf>
    <xf numFmtId="49" fontId="13" fillId="0" borderId="9">
      <alignment horizontal="left" vertical="center" wrapText="1" indent="3"/>
    </xf>
    <xf numFmtId="49" fontId="13" fillId="0" borderId="0">
      <alignment horizontal="left" vertical="center" wrapText="1" indent="3"/>
    </xf>
    <xf numFmtId="49" fontId="13" fillId="0" borderId="5">
      <alignment horizontal="left" vertical="center" wrapText="1" indent="3"/>
    </xf>
    <xf numFmtId="49" fontId="16" fillId="0" borderId="17">
      <alignment horizontal="left" vertical="center" wrapText="1"/>
    </xf>
    <xf numFmtId="0" fontId="13" fillId="0" borderId="18">
      <alignment horizontal="left" vertical="center" wrapText="1"/>
    </xf>
    <xf numFmtId="0" fontId="13" fillId="0" borderId="20">
      <alignment horizontal="left" vertical="center" wrapText="1"/>
    </xf>
    <xf numFmtId="49" fontId="13" fillId="0" borderId="18">
      <alignment horizontal="left" vertical="center" wrapText="1"/>
    </xf>
    <xf numFmtId="49" fontId="13" fillId="0" borderId="20">
      <alignment horizontal="left" vertical="center" wrapText="1"/>
    </xf>
    <xf numFmtId="49" fontId="14" fillId="0" borderId="21">
      <alignment horizontal="center"/>
    </xf>
    <xf numFmtId="49" fontId="14" fillId="0" borderId="22">
      <alignment horizontal="center" vertical="center" wrapText="1"/>
    </xf>
    <xf numFmtId="49" fontId="13" fillId="0" borderId="23">
      <alignment horizontal="center" vertical="center" wrapText="1"/>
    </xf>
    <xf numFmtId="49" fontId="13" fillId="0" borderId="10">
      <alignment horizontal="center" vertical="center" wrapText="1"/>
    </xf>
    <xf numFmtId="49" fontId="13" fillId="0" borderId="22">
      <alignment horizontal="center" vertical="center" wrapText="1"/>
    </xf>
    <xf numFmtId="49" fontId="13" fillId="0" borderId="24">
      <alignment horizontal="center" vertical="center" wrapText="1"/>
    </xf>
    <xf numFmtId="49" fontId="13" fillId="0" borderId="25">
      <alignment horizontal="center" vertical="center" wrapText="1"/>
    </xf>
    <xf numFmtId="49" fontId="13" fillId="0" borderId="0">
      <alignment horizontal="center" vertical="center" wrapText="1"/>
    </xf>
    <xf numFmtId="49" fontId="13" fillId="0" borderId="5">
      <alignment horizontal="center" vertical="center" wrapText="1"/>
    </xf>
    <xf numFmtId="49" fontId="14" fillId="0" borderId="21">
      <alignment horizontal="center" vertical="center" wrapText="1"/>
    </xf>
    <xf numFmtId="0" fontId="14" fillId="0" borderId="21">
      <alignment horizontal="center" vertical="center"/>
    </xf>
    <xf numFmtId="0" fontId="13" fillId="0" borderId="23">
      <alignment horizontal="center" vertical="center"/>
    </xf>
    <xf numFmtId="0" fontId="13" fillId="0" borderId="10">
      <alignment horizontal="center" vertical="center"/>
    </xf>
    <xf numFmtId="0" fontId="13" fillId="0" borderId="22">
      <alignment horizontal="center" vertical="center"/>
    </xf>
    <xf numFmtId="0" fontId="14" fillId="0" borderId="22">
      <alignment horizontal="center" vertical="center"/>
    </xf>
    <xf numFmtId="0" fontId="13" fillId="0" borderId="24">
      <alignment horizontal="center" vertical="center"/>
    </xf>
    <xf numFmtId="49" fontId="14" fillId="0" borderId="21">
      <alignment horizontal="center" vertical="center"/>
    </xf>
    <xf numFmtId="49" fontId="13" fillId="0" borderId="23">
      <alignment horizontal="center" vertical="center"/>
    </xf>
    <xf numFmtId="49" fontId="13" fillId="0" borderId="10">
      <alignment horizontal="center" vertical="center"/>
    </xf>
    <xf numFmtId="49" fontId="13" fillId="0" borderId="22">
      <alignment horizontal="center" vertical="center"/>
    </xf>
    <xf numFmtId="49" fontId="13" fillId="0" borderId="24">
      <alignment horizontal="center" vertical="center"/>
    </xf>
    <xf numFmtId="49" fontId="13" fillId="0" borderId="1">
      <alignment horizontal="center" vertical="top" wrapText="1"/>
    </xf>
    <xf numFmtId="0" fontId="13" fillId="0" borderId="14">
      <alignment shrinkToFit="1"/>
    </xf>
    <xf numFmtId="4" fontId="13" fillId="0" borderId="26">
      <alignment horizontal="right" shrinkToFit="1"/>
    </xf>
    <xf numFmtId="4" fontId="13" fillId="0" borderId="25">
      <alignment horizontal="right"/>
    </xf>
    <xf numFmtId="4" fontId="13" fillId="0" borderId="0">
      <alignment horizontal="right" shrinkToFit="1"/>
    </xf>
    <xf numFmtId="4" fontId="13" fillId="0" borderId="5">
      <alignment horizontal="right"/>
    </xf>
    <xf numFmtId="49" fontId="13" fillId="0" borderId="5">
      <alignment horizontal="center" wrapText="1"/>
    </xf>
    <xf numFmtId="0" fontId="13" fillId="0" borderId="9">
      <alignment horizontal="center"/>
    </xf>
    <xf numFmtId="0" fontId="17" fillId="0" borderId="5"/>
    <xf numFmtId="0" fontId="17" fillId="0" borderId="9"/>
    <xf numFmtId="0" fontId="13" fillId="0" borderId="5">
      <alignment horizontal="center"/>
    </xf>
    <xf numFmtId="49" fontId="13" fillId="0" borderId="9">
      <alignment horizontal="center"/>
    </xf>
    <xf numFmtId="49" fontId="13" fillId="0" borderId="0">
      <alignment horizontal="left"/>
    </xf>
    <xf numFmtId="4" fontId="13" fillId="0" borderId="14">
      <alignment horizontal="right" shrinkToFit="1"/>
    </xf>
    <xf numFmtId="0" fontId="13" fillId="0" borderId="1">
      <alignment horizontal="center" vertical="top"/>
    </xf>
    <xf numFmtId="4" fontId="13" fillId="0" borderId="15">
      <alignment horizontal="right" shrinkToFit="1"/>
    </xf>
    <xf numFmtId="4" fontId="13" fillId="0" borderId="27">
      <alignment horizontal="right" shrinkToFit="1"/>
    </xf>
    <xf numFmtId="0" fontId="13" fillId="0" borderId="15">
      <alignment shrinkToFit="1"/>
    </xf>
    <xf numFmtId="0" fontId="15" fillId="0" borderId="1">
      <alignment wrapText="1"/>
    </xf>
    <xf numFmtId="0" fontId="12" fillId="0" borderId="28"/>
    <xf numFmtId="0" fontId="11" fillId="4" borderId="0"/>
    <xf numFmtId="0" fontId="10" fillId="4" borderId="0"/>
    <xf numFmtId="0" fontId="11" fillId="0" borderId="0">
      <alignment horizontal="left" vertical="top"/>
    </xf>
    <xf numFmtId="0" fontId="14" fillId="0" borderId="0"/>
    <xf numFmtId="0" fontId="11" fillId="0" borderId="0"/>
    <xf numFmtId="0" fontId="18" fillId="0" borderId="0"/>
    <xf numFmtId="0" fontId="11" fillId="0" borderId="1">
      <alignment horizontal="center" vertical="center" wrapText="1"/>
    </xf>
    <xf numFmtId="0" fontId="13" fillId="0" borderId="0">
      <alignment horizontal="left"/>
    </xf>
    <xf numFmtId="1" fontId="11" fillId="0" borderId="1"/>
    <xf numFmtId="0" fontId="13" fillId="0" borderId="0"/>
    <xf numFmtId="1" fontId="11" fillId="0" borderId="1">
      <alignment horizontal="center" vertical="top" shrinkToFit="1"/>
    </xf>
    <xf numFmtId="0" fontId="12" fillId="0" borderId="0"/>
    <xf numFmtId="0" fontId="10" fillId="0" borderId="0"/>
    <xf numFmtId="49" fontId="13" fillId="0" borderId="1">
      <alignment horizontal="center" vertical="center" wrapText="1"/>
    </xf>
    <xf numFmtId="0" fontId="13" fillId="0" borderId="29">
      <alignment horizontal="left" wrapText="1"/>
    </xf>
    <xf numFmtId="0" fontId="13" fillId="0" borderId="7">
      <alignment horizontal="left" wrapText="1" indent="1"/>
    </xf>
    <xf numFmtId="0" fontId="13" fillId="0" borderId="30">
      <alignment horizontal="left" wrapText="1" indent="2"/>
    </xf>
    <xf numFmtId="0" fontId="12" fillId="0" borderId="0"/>
    <xf numFmtId="0" fontId="19" fillId="0" borderId="0">
      <alignment horizontal="center" vertical="top"/>
    </xf>
    <xf numFmtId="0" fontId="13" fillId="0" borderId="9">
      <alignment horizontal="left"/>
    </xf>
    <xf numFmtId="49" fontId="13" fillId="0" borderId="21">
      <alignment horizontal="center" wrapText="1"/>
    </xf>
    <xf numFmtId="49" fontId="13" fillId="0" borderId="23">
      <alignment horizontal="center" wrapText="1"/>
    </xf>
    <xf numFmtId="49" fontId="13" fillId="0" borderId="22">
      <alignment horizontal="center"/>
    </xf>
    <xf numFmtId="49" fontId="11" fillId="0" borderId="1">
      <alignment horizontal="left" vertical="top" wrapText="1"/>
    </xf>
    <xf numFmtId="0" fontId="13" fillId="0" borderId="25"/>
    <xf numFmtId="49" fontId="13" fillId="0" borderId="9"/>
    <xf numFmtId="49" fontId="13" fillId="0" borderId="0"/>
    <xf numFmtId="49" fontId="13" fillId="0" borderId="31">
      <alignment horizontal="center"/>
    </xf>
    <xf numFmtId="4" fontId="11" fillId="0" borderId="1">
      <alignment horizontal="right" vertical="top" shrinkToFit="1"/>
    </xf>
    <xf numFmtId="49" fontId="13" fillId="0" borderId="14">
      <alignment horizontal="center"/>
    </xf>
    <xf numFmtId="49" fontId="13" fillId="0" borderId="1">
      <alignment horizontal="center"/>
    </xf>
    <xf numFmtId="49" fontId="13" fillId="0" borderId="26">
      <alignment horizontal="center" vertical="center" wrapText="1"/>
    </xf>
    <xf numFmtId="4" fontId="13" fillId="0" borderId="1">
      <alignment horizontal="right" shrinkToFit="1"/>
    </xf>
    <xf numFmtId="0" fontId="13" fillId="5" borderId="0"/>
    <xf numFmtId="0" fontId="20" fillId="0" borderId="0">
      <alignment horizontal="center" wrapText="1"/>
    </xf>
    <xf numFmtId="0" fontId="13" fillId="0" borderId="0">
      <alignment horizontal="center"/>
    </xf>
    <xf numFmtId="0" fontId="13" fillId="0" borderId="5">
      <alignment wrapText="1"/>
    </xf>
    <xf numFmtId="0" fontId="13" fillId="0" borderId="32">
      <alignment wrapText="1"/>
    </xf>
    <xf numFmtId="0" fontId="21" fillId="0" borderId="33"/>
    <xf numFmtId="49" fontId="22" fillId="0" borderId="34">
      <alignment horizontal="right"/>
    </xf>
    <xf numFmtId="0" fontId="13" fillId="0" borderId="34">
      <alignment horizontal="right"/>
    </xf>
    <xf numFmtId="0" fontId="21" fillId="0" borderId="5"/>
    <xf numFmtId="0" fontId="12" fillId="0" borderId="25"/>
    <xf numFmtId="0" fontId="13" fillId="0" borderId="26">
      <alignment horizontal="center"/>
    </xf>
    <xf numFmtId="49" fontId="10" fillId="0" borderId="35">
      <alignment horizontal="center"/>
    </xf>
    <xf numFmtId="169" fontId="13" fillId="0" borderId="36">
      <alignment horizontal="center"/>
    </xf>
    <xf numFmtId="0" fontId="13" fillId="0" borderId="37">
      <alignment horizontal="center"/>
    </xf>
    <xf numFmtId="49" fontId="13" fillId="0" borderId="38">
      <alignment horizontal="center"/>
    </xf>
    <xf numFmtId="49" fontId="13" fillId="0" borderId="36">
      <alignment horizontal="center"/>
    </xf>
    <xf numFmtId="0" fontId="13" fillId="0" borderId="36">
      <alignment horizontal="center"/>
    </xf>
    <xf numFmtId="4" fontId="23" fillId="3" borderId="1">
      <alignment horizontal="right" vertical="top" shrinkToFit="1"/>
    </xf>
    <xf numFmtId="49" fontId="13" fillId="0" borderId="39">
      <alignment horizontal="center"/>
    </xf>
    <xf numFmtId="0" fontId="21" fillId="0" borderId="0"/>
    <xf numFmtId="0" fontId="10" fillId="0" borderId="40"/>
    <xf numFmtId="0" fontId="10" fillId="0" borderId="28"/>
    <xf numFmtId="4" fontId="13" fillId="0" borderId="30">
      <alignment horizontal="right" shrinkToFit="1"/>
    </xf>
    <xf numFmtId="49" fontId="13" fillId="0" borderId="15">
      <alignment horizontal="center"/>
    </xf>
    <xf numFmtId="0" fontId="13" fillId="0" borderId="41">
      <alignment horizontal="left" wrapText="1"/>
    </xf>
    <xf numFmtId="0" fontId="13" fillId="0" borderId="13">
      <alignment horizontal="left" wrapText="1" indent="1"/>
    </xf>
    <xf numFmtId="0" fontId="13" fillId="0" borderId="36">
      <alignment horizontal="left" wrapText="1" indent="2"/>
    </xf>
    <xf numFmtId="0" fontId="13" fillId="5" borderId="25"/>
    <xf numFmtId="0" fontId="20" fillId="0" borderId="0">
      <alignment horizontal="left" wrapText="1"/>
    </xf>
    <xf numFmtId="49" fontId="10" fillId="0" borderId="0"/>
    <xf numFmtId="0" fontId="13" fillId="0" borderId="0">
      <alignment horizontal="right"/>
    </xf>
    <xf numFmtId="49" fontId="13" fillId="0" borderId="0">
      <alignment horizontal="right"/>
    </xf>
    <xf numFmtId="0" fontId="13" fillId="0" borderId="0">
      <alignment horizontal="left" wrapText="1"/>
    </xf>
    <xf numFmtId="0" fontId="13" fillId="0" borderId="5">
      <alignment horizontal="left"/>
    </xf>
    <xf numFmtId="0" fontId="13" fillId="0" borderId="6">
      <alignment horizontal="left" wrapText="1"/>
    </xf>
    <xf numFmtId="0" fontId="13" fillId="0" borderId="32"/>
    <xf numFmtId="0" fontId="14" fillId="0" borderId="42">
      <alignment horizontal="left" wrapText="1"/>
    </xf>
    <xf numFmtId="0" fontId="13" fillId="0" borderId="43">
      <alignment horizontal="left" wrapText="1" indent="2"/>
    </xf>
    <xf numFmtId="49" fontId="13" fillId="0" borderId="0">
      <alignment horizontal="center" wrapText="1"/>
    </xf>
    <xf numFmtId="49" fontId="13" fillId="0" borderId="22">
      <alignment horizontal="center" wrapText="1"/>
    </xf>
    <xf numFmtId="0" fontId="13" fillId="0" borderId="44"/>
    <xf numFmtId="0" fontId="13" fillId="0" borderId="45">
      <alignment horizontal="center" wrapText="1"/>
    </xf>
    <xf numFmtId="0" fontId="10" fillId="0" borderId="25"/>
    <xf numFmtId="49" fontId="13" fillId="0" borderId="0">
      <alignment horizontal="center"/>
    </xf>
    <xf numFmtId="49" fontId="13" fillId="0" borderId="31">
      <alignment horizontal="center" wrapText="1"/>
    </xf>
    <xf numFmtId="49" fontId="13" fillId="0" borderId="46">
      <alignment horizontal="center" wrapText="1"/>
    </xf>
    <xf numFmtId="49" fontId="13" fillId="0" borderId="5"/>
    <xf numFmtId="4" fontId="13" fillId="0" borderId="11">
      <alignment horizontal="right" shrinkToFit="1"/>
    </xf>
    <xf numFmtId="4" fontId="13" fillId="0" borderId="31">
      <alignment horizontal="right" shrinkToFit="1"/>
    </xf>
    <xf numFmtId="4" fontId="13" fillId="0" borderId="43">
      <alignment horizontal="right" shrinkToFit="1"/>
    </xf>
    <xf numFmtId="49" fontId="13" fillId="0" borderId="30">
      <alignment horizontal="center"/>
    </xf>
    <xf numFmtId="4" fontId="13" fillId="0" borderId="47">
      <alignment horizontal="right" shrinkToFit="1"/>
    </xf>
    <xf numFmtId="0" fontId="13" fillId="0" borderId="12">
      <alignment horizontal="left" wrapText="1"/>
    </xf>
    <xf numFmtId="0" fontId="14" fillId="0" borderId="36">
      <alignment horizontal="left" wrapText="1"/>
    </xf>
    <xf numFmtId="0" fontId="13" fillId="0" borderId="38">
      <alignment horizontal="left" wrapText="1" indent="2"/>
    </xf>
    <xf numFmtId="168" fontId="4" fillId="0" borderId="2">
      <alignment horizontal="right" vertical="center"/>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9" fontId="3" fillId="0" borderId="2">
      <alignment horizontal="center" vertical="center" wrapText="1"/>
    </xf>
    <xf numFmtId="0" fontId="10" fillId="0" borderId="0">
      <alignment vertical="top" wrapText="1"/>
    </xf>
    <xf numFmtId="0" fontId="1" fillId="0" borderId="0"/>
    <xf numFmtId="0" fontId="10" fillId="0" borderId="0">
      <alignment vertical="top" wrapText="1"/>
    </xf>
    <xf numFmtId="0" fontId="6" fillId="0" borderId="0"/>
    <xf numFmtId="0" fontId="10" fillId="0" borderId="0">
      <alignment vertical="top" wrapText="1"/>
    </xf>
    <xf numFmtId="0" fontId="1" fillId="0" borderId="0"/>
    <xf numFmtId="0" fontId="9" fillId="0" borderId="0"/>
    <xf numFmtId="0" fontId="3" fillId="0" borderId="3">
      <alignment horizontal="left" vertical="center" wrapText="1"/>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0" fontId="7" fillId="0" borderId="0"/>
    <xf numFmtId="0" fontId="8" fillId="0" borderId="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5"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1" fillId="0" borderId="48">
      <alignment horizontal="left" vertical="top" wrapText="1"/>
    </xf>
    <xf numFmtId="0" fontId="28" fillId="0" borderId="0">
      <alignment vertical="top" wrapText="1"/>
    </xf>
    <xf numFmtId="44" fontId="31" fillId="0" borderId="0" applyFont="0" applyFill="0" applyBorder="0" applyAlignment="0" applyProtection="0"/>
    <xf numFmtId="0" fontId="9" fillId="0" borderId="0"/>
    <xf numFmtId="0" fontId="28" fillId="0" borderId="0">
      <alignment vertical="top" wrapText="1"/>
    </xf>
  </cellStyleXfs>
  <cellXfs count="176">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0" xfId="0" applyFont="1" applyFill="1" applyAlignment="1">
      <alignment vertical="top" wrapText="1"/>
    </xf>
    <xf numFmtId="0" fontId="24" fillId="0" borderId="0" xfId="1" applyFont="1" applyFill="1" applyAlignment="1">
      <alignment horizontal="right" vertical="center" wrapText="1"/>
    </xf>
    <xf numFmtId="0" fontId="27" fillId="0" borderId="0" xfId="1" applyFont="1" applyAlignment="1">
      <alignment horizontal="right" vertical="center" wrapText="1"/>
    </xf>
    <xf numFmtId="0" fontId="25" fillId="0" borderId="0" xfId="0" applyFont="1" applyFill="1" applyAlignment="1">
      <alignment horizontal="center" vertical="center" wrapText="1"/>
    </xf>
    <xf numFmtId="0" fontId="25" fillId="0" borderId="0" xfId="0" applyFont="1" applyFill="1" applyAlignment="1">
      <alignment horizontal="left" vertical="center" wrapText="1"/>
    </xf>
    <xf numFmtId="0" fontId="27" fillId="0" borderId="0" xfId="1" applyFont="1" applyBorder="1" applyAlignment="1">
      <alignment horizontal="right" vertical="center"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49" fontId="25" fillId="0" borderId="1" xfId="0" applyNumberFormat="1" applyFont="1" applyFill="1" applyBorder="1" applyAlignment="1">
      <alignment horizontal="right" vertical="center" wrapText="1"/>
    </xf>
    <xf numFmtId="4" fontId="25" fillId="0" borderId="2" xfId="0" applyNumberFormat="1" applyFont="1" applyFill="1" applyBorder="1" applyAlignment="1">
      <alignment horizontal="right" vertical="center" wrapText="1"/>
    </xf>
    <xf numFmtId="4" fontId="25" fillId="0" borderId="49" xfId="0" applyNumberFormat="1" applyFont="1" applyFill="1" applyBorder="1" applyAlignment="1">
      <alignment horizontal="right" vertical="center" wrapText="1"/>
    </xf>
    <xf numFmtId="4" fontId="25" fillId="0" borderId="14" xfId="0" applyNumberFormat="1" applyFont="1" applyFill="1" applyBorder="1" applyAlignment="1">
      <alignment horizontal="right" vertical="center" wrapText="1"/>
    </xf>
    <xf numFmtId="4" fontId="26" fillId="0" borderId="2" xfId="0" applyNumberFormat="1" applyFont="1" applyFill="1" applyBorder="1" applyAlignment="1">
      <alignment horizontal="right" vertical="center" wrapText="1"/>
    </xf>
    <xf numFmtId="0" fontId="29" fillId="0" borderId="1" xfId="0" applyFont="1" applyFill="1" applyBorder="1" applyAlignment="1">
      <alignment horizontal="center" vertical="center" wrapText="1"/>
    </xf>
    <xf numFmtId="0" fontId="29" fillId="0" borderId="1" xfId="0" applyFont="1" applyFill="1" applyBorder="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29" fillId="0" borderId="1" xfId="0" applyFont="1" applyFill="1" applyBorder="1" applyAlignment="1">
      <alignment horizontal="left" vertical="center" wrapText="1"/>
    </xf>
    <xf numFmtId="4" fontId="30" fillId="0" borderId="49" xfId="0" applyNumberFormat="1" applyFont="1" applyFill="1" applyBorder="1" applyAlignment="1">
      <alignment horizontal="right" vertical="center" wrapText="1"/>
    </xf>
    <xf numFmtId="0" fontId="30" fillId="0" borderId="1" xfId="0" applyFont="1" applyFill="1" applyBorder="1" applyAlignment="1">
      <alignment vertical="center" wrapText="1"/>
    </xf>
    <xf numFmtId="170" fontId="30" fillId="0" borderId="1" xfId="254" applyNumberFormat="1" applyFont="1" applyFill="1" applyBorder="1" applyAlignment="1">
      <alignment horizontal="right" vertical="center" wrapText="1"/>
    </xf>
    <xf numFmtId="0" fontId="25" fillId="0" borderId="1" xfId="253" applyFont="1" applyFill="1" applyBorder="1" applyAlignment="1">
      <alignment horizontal="center" vertical="center" wrapText="1"/>
    </xf>
    <xf numFmtId="4" fontId="25" fillId="0" borderId="1" xfId="253" applyNumberFormat="1" applyFont="1" applyFill="1" applyBorder="1" applyAlignment="1">
      <alignment horizontal="righ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49" fontId="25"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4" fontId="26" fillId="0" borderId="1" xfId="0" applyNumberFormat="1" applyFont="1" applyFill="1" applyBorder="1" applyAlignment="1">
      <alignment horizontal="right" vertical="center" wrapText="1"/>
    </xf>
    <xf numFmtId="0" fontId="25" fillId="0" borderId="1" xfId="0" applyFont="1" applyFill="1" applyBorder="1" applyAlignment="1">
      <alignment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4" fontId="25" fillId="0" borderId="50" xfId="0" applyNumberFormat="1" applyFont="1" applyFill="1" applyBorder="1" applyAlignment="1">
      <alignment horizontal="right" vertical="center" wrapText="1"/>
    </xf>
    <xf numFmtId="0" fontId="25" fillId="0" borderId="1" xfId="253" applyFont="1" applyFill="1" applyBorder="1" applyAlignment="1">
      <alignment horizontal="center"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253" applyFont="1" applyFill="1" applyBorder="1" applyAlignment="1">
      <alignment horizontal="center" vertical="center" wrapText="1"/>
    </xf>
    <xf numFmtId="0" fontId="25" fillId="0" borderId="1" xfId="253" applyFont="1" applyFill="1" applyBorder="1" applyAlignment="1">
      <alignmen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4" fontId="25" fillId="0" borderId="1" xfId="253" applyNumberFormat="1" applyFont="1" applyFill="1" applyBorder="1" applyAlignment="1">
      <alignment horizontal="right" vertical="center" wrapText="1"/>
    </xf>
    <xf numFmtId="0" fontId="25" fillId="0" borderId="1" xfId="253" applyFont="1" applyFill="1" applyBorder="1" applyAlignment="1">
      <alignment horizontal="left" vertical="center" wrapText="1"/>
    </xf>
    <xf numFmtId="4" fontId="32" fillId="0" borderId="2" xfId="0" applyNumberFormat="1" applyFont="1" applyFill="1" applyBorder="1" applyAlignment="1">
      <alignment vertical="top" wrapText="1"/>
    </xf>
    <xf numFmtId="4" fontId="32" fillId="0" borderId="2" xfId="0" applyNumberFormat="1" applyFont="1" applyFill="1" applyBorder="1" applyAlignment="1">
      <alignment horizontal="right" vertical="center"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25" fillId="0" borderId="1" xfId="0" applyFont="1" applyFill="1" applyBorder="1" applyAlignment="1">
      <alignment horizontal="center" vertical="center" wrapText="1"/>
    </xf>
    <xf numFmtId="0" fontId="25" fillId="0" borderId="1" xfId="0" applyFont="1" applyFill="1" applyBorder="1" applyAlignment="1">
      <alignment vertical="center" wrapText="1"/>
    </xf>
    <xf numFmtId="4" fontId="25"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25" fillId="0" borderId="1" xfId="0" applyFont="1" applyFill="1" applyBorder="1" applyAlignment="1">
      <alignment horizontal="center" vertical="center"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30" fillId="0" borderId="1" xfId="0" applyFont="1" applyFill="1" applyBorder="1" applyAlignment="1">
      <alignment vertical="center" wrapText="1"/>
    </xf>
    <xf numFmtId="4" fontId="25" fillId="0" borderId="1" xfId="0" applyNumberFormat="1" applyFont="1" applyFill="1" applyBorder="1" applyAlignment="1">
      <alignment horizontal="right" vertical="center"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4" fontId="30" fillId="0" borderId="0" xfId="0" applyNumberFormat="1" applyFont="1" applyFill="1" applyBorder="1" applyAlignment="1">
      <alignment horizontal="right" vertical="center" wrapText="1"/>
    </xf>
    <xf numFmtId="4" fontId="30" fillId="0" borderId="5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 fontId="30" fillId="0" borderId="2" xfId="0" applyNumberFormat="1" applyFont="1" applyFill="1" applyBorder="1" applyAlignment="1">
      <alignment horizontal="right" vertical="center" wrapText="1"/>
    </xf>
    <xf numFmtId="4" fontId="25" fillId="0" borderId="52" xfId="0" applyNumberFormat="1" applyFont="1" applyFill="1" applyBorder="1" applyAlignment="1">
      <alignment horizontal="right" vertical="center"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30" fillId="0" borderId="1" xfId="0" applyFont="1" applyFill="1" applyBorder="1" applyAlignment="1">
      <alignment vertical="center" wrapText="1"/>
    </xf>
    <xf numFmtId="0" fontId="25" fillId="0" borderId="0" xfId="0" applyFont="1" applyFill="1" applyAlignment="1">
      <alignment horizontal="right" vertical="top" wrapText="1"/>
    </xf>
    <xf numFmtId="49" fontId="24" fillId="6" borderId="0" xfId="0" applyNumberFormat="1" applyFont="1" applyFill="1" applyBorder="1" applyAlignment="1">
      <alignment horizontal="right" vertical="center"/>
    </xf>
    <xf numFmtId="49" fontId="24" fillId="6" borderId="0" xfId="0" applyNumberFormat="1" applyFont="1" applyFill="1" applyBorder="1" applyAlignment="1">
      <alignment horizontal="right" vertical="center" wrapText="1"/>
    </xf>
    <xf numFmtId="49" fontId="24" fillId="6" borderId="0" xfId="0" applyNumberFormat="1" applyFont="1" applyFill="1" applyBorder="1" applyAlignment="1">
      <alignment horizontal="left" vertical="center"/>
    </xf>
    <xf numFmtId="0" fontId="26" fillId="0" borderId="0" xfId="0" applyFont="1" applyFill="1" applyAlignment="1">
      <alignment horizontal="center" vertical="center" wrapText="1"/>
    </xf>
  </cellXfs>
  <cellStyles count="257">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xfId="254" builtinId="4"/>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2 3" xfId="255"/>
    <cellStyle name="Обычный 2 4" xfId="256"/>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23"/>
  <sheetViews>
    <sheetView tabSelected="1" workbookViewId="0">
      <selection activeCell="I5" sqref="I5"/>
    </sheetView>
  </sheetViews>
  <sheetFormatPr defaultRowHeight="12.75" x14ac:dyDescent="0.2"/>
  <cols>
    <col min="1" max="1" width="49" customWidth="1"/>
    <col min="2" max="2" width="8.83203125" customWidth="1"/>
    <col min="3" max="3" width="6.1640625" customWidth="1"/>
    <col min="4" max="4" width="6.33203125" customWidth="1"/>
    <col min="5" max="5" width="20" customWidth="1"/>
    <col min="6" max="6" width="9" customWidth="1"/>
    <col min="7" max="7" width="26.1640625" customWidth="1"/>
    <col min="8" max="8" width="26.83203125" customWidth="1"/>
    <col min="9" max="9" width="25.83203125" customWidth="1"/>
    <col min="10" max="10" width="23.33203125" customWidth="1"/>
  </cols>
  <sheetData>
    <row r="1" spans="1:10" ht="12.75" customHeight="1" x14ac:dyDescent="0.2">
      <c r="A1" s="2"/>
      <c r="B1" s="2"/>
      <c r="C1" s="2"/>
      <c r="D1" s="2"/>
      <c r="E1" s="2"/>
      <c r="F1" s="2"/>
      <c r="G1" s="2"/>
      <c r="H1" s="2"/>
      <c r="I1" s="172" t="s">
        <v>149</v>
      </c>
      <c r="J1" s="172"/>
    </row>
    <row r="2" spans="1:10" ht="15.75" x14ac:dyDescent="0.2">
      <c r="A2" s="2"/>
      <c r="B2" s="2"/>
      <c r="C2" s="2"/>
      <c r="D2" s="2"/>
      <c r="E2" s="2"/>
      <c r="F2" s="2"/>
      <c r="G2" s="2"/>
      <c r="H2" s="2"/>
      <c r="I2" s="172" t="s">
        <v>150</v>
      </c>
      <c r="J2" s="172"/>
    </row>
    <row r="3" spans="1:10" ht="52.5" customHeight="1" x14ac:dyDescent="0.2">
      <c r="A3" s="2"/>
      <c r="B3" s="2"/>
      <c r="C3" s="2"/>
      <c r="D3" s="2"/>
      <c r="E3" s="2"/>
      <c r="F3" s="3"/>
      <c r="G3" s="4"/>
      <c r="H3" s="4"/>
      <c r="I3" s="173" t="s">
        <v>151</v>
      </c>
      <c r="J3" s="173"/>
    </row>
    <row r="4" spans="1:10" ht="15.75" x14ac:dyDescent="0.2">
      <c r="A4" s="2"/>
      <c r="B4" s="2"/>
      <c r="C4" s="2"/>
      <c r="D4" s="2"/>
      <c r="E4" s="2"/>
      <c r="F4" s="4"/>
      <c r="G4" s="4"/>
      <c r="H4" s="4"/>
      <c r="I4" s="174" t="s">
        <v>349</v>
      </c>
      <c r="J4" s="174"/>
    </row>
    <row r="5" spans="1:10" ht="18.75" customHeight="1" x14ac:dyDescent="0.2">
      <c r="A5" s="5" t="s">
        <v>0</v>
      </c>
      <c r="B5" s="5" t="s">
        <v>0</v>
      </c>
      <c r="C5" s="5" t="s">
        <v>0</v>
      </c>
      <c r="D5" s="6" t="s">
        <v>0</v>
      </c>
      <c r="E5" s="6" t="s">
        <v>0</v>
      </c>
      <c r="F5" s="4"/>
      <c r="G5" s="4"/>
      <c r="H5" s="4"/>
      <c r="I5" s="7"/>
      <c r="J5" s="7"/>
    </row>
    <row r="6" spans="1:10" ht="25.9" customHeight="1" x14ac:dyDescent="0.2">
      <c r="A6" s="175" t="s">
        <v>341</v>
      </c>
      <c r="B6" s="175"/>
      <c r="C6" s="175"/>
      <c r="D6" s="175"/>
      <c r="E6" s="175"/>
      <c r="F6" s="175"/>
      <c r="G6" s="175"/>
      <c r="H6" s="175"/>
      <c r="I6" s="175"/>
      <c r="J6" s="175"/>
    </row>
    <row r="7" spans="1:10" ht="15" customHeight="1" x14ac:dyDescent="0.2">
      <c r="A7" s="171" t="s">
        <v>1</v>
      </c>
      <c r="B7" s="171"/>
      <c r="C7" s="171"/>
      <c r="D7" s="171"/>
      <c r="E7" s="171"/>
      <c r="F7" s="171"/>
      <c r="G7" s="171"/>
      <c r="H7" s="171"/>
      <c r="I7" s="171"/>
      <c r="J7" s="171"/>
    </row>
    <row r="8" spans="1:10" ht="79.5" customHeight="1" x14ac:dyDescent="0.2">
      <c r="A8" s="1" t="s">
        <v>2</v>
      </c>
      <c r="B8" s="1" t="s">
        <v>3</v>
      </c>
      <c r="C8" s="1" t="s">
        <v>4</v>
      </c>
      <c r="D8" s="1" t="s">
        <v>5</v>
      </c>
      <c r="E8" s="1" t="s">
        <v>6</v>
      </c>
      <c r="F8" s="1" t="s">
        <v>7</v>
      </c>
      <c r="G8" s="1" t="s">
        <v>312</v>
      </c>
      <c r="H8" s="1" t="s">
        <v>313</v>
      </c>
      <c r="I8" s="1" t="s">
        <v>342</v>
      </c>
      <c r="J8" s="1" t="s">
        <v>148</v>
      </c>
    </row>
    <row r="9" spans="1:10" ht="14.45" customHeight="1" x14ac:dyDescent="0.2">
      <c r="A9" s="1" t="s">
        <v>8</v>
      </c>
      <c r="B9" s="1" t="s">
        <v>9</v>
      </c>
      <c r="C9" s="1" t="s">
        <v>10</v>
      </c>
      <c r="D9" s="1" t="s">
        <v>11</v>
      </c>
      <c r="E9" s="1" t="s">
        <v>12</v>
      </c>
      <c r="F9" s="1" t="s">
        <v>13</v>
      </c>
      <c r="G9" s="1" t="s">
        <v>14</v>
      </c>
      <c r="H9" s="1"/>
      <c r="I9" s="1" t="s">
        <v>15</v>
      </c>
      <c r="J9" s="1" t="s">
        <v>16</v>
      </c>
    </row>
    <row r="10" spans="1:10" ht="63" customHeight="1" x14ac:dyDescent="0.2">
      <c r="A10" s="22" t="s">
        <v>248</v>
      </c>
      <c r="B10" s="16" t="s">
        <v>17</v>
      </c>
      <c r="C10" s="16" t="s">
        <v>0</v>
      </c>
      <c r="D10" s="16" t="s">
        <v>0</v>
      </c>
      <c r="E10" s="17" t="s">
        <v>0</v>
      </c>
      <c r="F10" s="17" t="s">
        <v>0</v>
      </c>
      <c r="G10" s="36">
        <f>G11+G89+G94+G104+G130+G167+G172+G182+G187+G219+G233</f>
        <v>890815866.76000011</v>
      </c>
      <c r="H10" s="36">
        <f>H11+H89+H94+H104+H130+H167+H172+H182+H187+H219+H233</f>
        <v>940535261.03000009</v>
      </c>
      <c r="I10" s="36">
        <f>I11+I89+I94+I104+I130+I167+I172+I182+I187+I219+I233</f>
        <v>469653511.29999995</v>
      </c>
      <c r="J10" s="8">
        <f>I10/H10*100</f>
        <v>49.934705349129857</v>
      </c>
    </row>
    <row r="11" spans="1:10" ht="25.5" customHeight="1" x14ac:dyDescent="0.2">
      <c r="A11" s="24" t="s">
        <v>18</v>
      </c>
      <c r="B11" s="18" t="s">
        <v>17</v>
      </c>
      <c r="C11" s="18" t="s">
        <v>19</v>
      </c>
      <c r="D11" s="18" t="s">
        <v>0</v>
      </c>
      <c r="E11" s="18" t="s">
        <v>0</v>
      </c>
      <c r="F11" s="18" t="s">
        <v>0</v>
      </c>
      <c r="G11" s="53">
        <f>G12+G52+G56+G60</f>
        <v>109017582.05</v>
      </c>
      <c r="H11" s="53">
        <f>H12+H52+H56+H60</f>
        <v>109017582.05</v>
      </c>
      <c r="I11" s="19">
        <f>I12+I52+I56+I60</f>
        <v>46690090.730000004</v>
      </c>
      <c r="J11" s="9">
        <f t="shared" ref="J11:J90" si="0">I11/H11*100</f>
        <v>42.828037323911651</v>
      </c>
    </row>
    <row r="12" spans="1:10" ht="90.75" customHeight="1" x14ac:dyDescent="0.2">
      <c r="A12" s="24" t="s">
        <v>229</v>
      </c>
      <c r="B12" s="18" t="s">
        <v>17</v>
      </c>
      <c r="C12" s="18" t="s">
        <v>19</v>
      </c>
      <c r="D12" s="18" t="s">
        <v>20</v>
      </c>
      <c r="E12" s="18" t="s">
        <v>0</v>
      </c>
      <c r="F12" s="18" t="s">
        <v>0</v>
      </c>
      <c r="G12" s="68">
        <f t="shared" ref="G12:H12" si="1">G13+G16+G23+G28+G33+G36+G39+G44+G49</f>
        <v>66267051</v>
      </c>
      <c r="H12" s="68">
        <f t="shared" si="1"/>
        <v>66267051</v>
      </c>
      <c r="I12" s="9">
        <f>I13+I16+I23+I28+I33+I36+I39+I44+I49</f>
        <v>27096412.32</v>
      </c>
      <c r="J12" s="9">
        <f t="shared" si="0"/>
        <v>40.889721077221317</v>
      </c>
    </row>
    <row r="13" spans="1:10" ht="84" customHeight="1" x14ac:dyDescent="0.2">
      <c r="A13" s="20" t="s">
        <v>21</v>
      </c>
      <c r="B13" s="18" t="s">
        <v>17</v>
      </c>
      <c r="C13" s="18" t="s">
        <v>19</v>
      </c>
      <c r="D13" s="18" t="s">
        <v>20</v>
      </c>
      <c r="E13" s="18" t="s">
        <v>153</v>
      </c>
      <c r="F13" s="21" t="s">
        <v>0</v>
      </c>
      <c r="G13" s="49">
        <f t="shared" ref="G13:H14" si="2">G14</f>
        <v>2696867</v>
      </c>
      <c r="H13" s="49">
        <f t="shared" si="2"/>
        <v>2696867</v>
      </c>
      <c r="I13" s="9">
        <f>I14</f>
        <v>651424.12</v>
      </c>
      <c r="J13" s="9">
        <f t="shared" si="0"/>
        <v>24.154847828980813</v>
      </c>
    </row>
    <row r="14" spans="1:10" ht="112.35" customHeight="1" x14ac:dyDescent="0.2">
      <c r="A14" s="20" t="s">
        <v>22</v>
      </c>
      <c r="B14" s="18" t="s">
        <v>17</v>
      </c>
      <c r="C14" s="18" t="s">
        <v>19</v>
      </c>
      <c r="D14" s="18" t="s">
        <v>20</v>
      </c>
      <c r="E14" s="18" t="s">
        <v>153</v>
      </c>
      <c r="F14" s="18" t="s">
        <v>23</v>
      </c>
      <c r="G14" s="49">
        <f t="shared" si="2"/>
        <v>2696867</v>
      </c>
      <c r="H14" s="49">
        <f t="shared" si="2"/>
        <v>2696867</v>
      </c>
      <c r="I14" s="9">
        <f>I15</f>
        <v>651424.12</v>
      </c>
      <c r="J14" s="9">
        <f t="shared" si="0"/>
        <v>24.154847828980813</v>
      </c>
    </row>
    <row r="15" spans="1:10" ht="48.95" customHeight="1" x14ac:dyDescent="0.2">
      <c r="A15" s="20" t="s">
        <v>24</v>
      </c>
      <c r="B15" s="18" t="s">
        <v>17</v>
      </c>
      <c r="C15" s="18" t="s">
        <v>19</v>
      </c>
      <c r="D15" s="18" t="s">
        <v>20</v>
      </c>
      <c r="E15" s="18" t="s">
        <v>153</v>
      </c>
      <c r="F15" s="18" t="s">
        <v>25</v>
      </c>
      <c r="G15" s="19">
        <v>2696867</v>
      </c>
      <c r="H15" s="19">
        <v>2696867</v>
      </c>
      <c r="I15" s="9">
        <v>651424.12</v>
      </c>
      <c r="J15" s="9">
        <f t="shared" si="0"/>
        <v>24.154847828980813</v>
      </c>
    </row>
    <row r="16" spans="1:10" ht="48.95" customHeight="1" x14ac:dyDescent="0.2">
      <c r="A16" s="20" t="s">
        <v>26</v>
      </c>
      <c r="B16" s="18" t="s">
        <v>17</v>
      </c>
      <c r="C16" s="18" t="s">
        <v>19</v>
      </c>
      <c r="D16" s="18" t="s">
        <v>20</v>
      </c>
      <c r="E16" s="18" t="s">
        <v>154</v>
      </c>
      <c r="F16" s="21" t="s">
        <v>0</v>
      </c>
      <c r="G16" s="49">
        <f t="shared" ref="G16:H16" si="3">G17+G19+G21</f>
        <v>57934915</v>
      </c>
      <c r="H16" s="49">
        <f t="shared" si="3"/>
        <v>57934915</v>
      </c>
      <c r="I16" s="9">
        <f>I17+I19+I21</f>
        <v>24229987.759999998</v>
      </c>
      <c r="J16" s="9">
        <f t="shared" si="0"/>
        <v>41.82277260612188</v>
      </c>
    </row>
    <row r="17" spans="1:10" ht="112.35" customHeight="1" x14ac:dyDescent="0.2">
      <c r="A17" s="20" t="s">
        <v>22</v>
      </c>
      <c r="B17" s="18" t="s">
        <v>17</v>
      </c>
      <c r="C17" s="18" t="s">
        <v>19</v>
      </c>
      <c r="D17" s="18" t="s">
        <v>20</v>
      </c>
      <c r="E17" s="18" t="s">
        <v>154</v>
      </c>
      <c r="F17" s="18" t="s">
        <v>23</v>
      </c>
      <c r="G17" s="89">
        <f t="shared" ref="G17:H17" si="4">G18</f>
        <v>48339717</v>
      </c>
      <c r="H17" s="89">
        <f t="shared" si="4"/>
        <v>48339717</v>
      </c>
      <c r="I17" s="9">
        <f>I18</f>
        <v>19576191.309999999</v>
      </c>
      <c r="J17" s="9">
        <f t="shared" si="0"/>
        <v>40.497116087791738</v>
      </c>
    </row>
    <row r="18" spans="1:10" ht="48.95" customHeight="1" x14ac:dyDescent="0.2">
      <c r="A18" s="20" t="s">
        <v>24</v>
      </c>
      <c r="B18" s="18" t="s">
        <v>17</v>
      </c>
      <c r="C18" s="18" t="s">
        <v>19</v>
      </c>
      <c r="D18" s="18" t="s">
        <v>20</v>
      </c>
      <c r="E18" s="18" t="s">
        <v>154</v>
      </c>
      <c r="F18" s="18" t="s">
        <v>25</v>
      </c>
      <c r="G18" s="19">
        <v>48339717</v>
      </c>
      <c r="H18" s="19">
        <v>48339717</v>
      </c>
      <c r="I18" s="9">
        <v>19576191.309999999</v>
      </c>
      <c r="J18" s="9">
        <f t="shared" si="0"/>
        <v>40.497116087791738</v>
      </c>
    </row>
    <row r="19" spans="1:10" ht="48.95" customHeight="1" x14ac:dyDescent="0.2">
      <c r="A19" s="20" t="s">
        <v>27</v>
      </c>
      <c r="B19" s="18" t="s">
        <v>17</v>
      </c>
      <c r="C19" s="18" t="s">
        <v>19</v>
      </c>
      <c r="D19" s="18" t="s">
        <v>20</v>
      </c>
      <c r="E19" s="18" t="s">
        <v>154</v>
      </c>
      <c r="F19" s="18" t="s">
        <v>28</v>
      </c>
      <c r="G19" s="49">
        <f t="shared" ref="G19:H19" si="5">G20</f>
        <v>9476198</v>
      </c>
      <c r="H19" s="49">
        <f t="shared" si="5"/>
        <v>9476198</v>
      </c>
      <c r="I19" s="9">
        <f>I20</f>
        <v>4653796.45</v>
      </c>
      <c r="J19" s="9">
        <f t="shared" si="0"/>
        <v>49.110375806837304</v>
      </c>
    </row>
    <row r="20" spans="1:10" ht="48.95" customHeight="1" x14ac:dyDescent="0.2">
      <c r="A20" s="20" t="s">
        <v>29</v>
      </c>
      <c r="B20" s="18" t="s">
        <v>17</v>
      </c>
      <c r="C20" s="18" t="s">
        <v>19</v>
      </c>
      <c r="D20" s="18" t="s">
        <v>20</v>
      </c>
      <c r="E20" s="18" t="s">
        <v>154</v>
      </c>
      <c r="F20" s="18" t="s">
        <v>30</v>
      </c>
      <c r="G20" s="49">
        <v>9476198</v>
      </c>
      <c r="H20" s="49">
        <v>9476198</v>
      </c>
      <c r="I20" s="9">
        <v>4653796.45</v>
      </c>
      <c r="J20" s="9">
        <f t="shared" si="0"/>
        <v>49.110375806837304</v>
      </c>
    </row>
    <row r="21" spans="1:10" ht="19.5" customHeight="1" x14ac:dyDescent="0.2">
      <c r="A21" s="20" t="s">
        <v>31</v>
      </c>
      <c r="B21" s="18" t="s">
        <v>17</v>
      </c>
      <c r="C21" s="18" t="s">
        <v>19</v>
      </c>
      <c r="D21" s="18" t="s">
        <v>20</v>
      </c>
      <c r="E21" s="18" t="s">
        <v>154</v>
      </c>
      <c r="F21" s="18" t="s">
        <v>32</v>
      </c>
      <c r="G21" s="19">
        <v>119000</v>
      </c>
      <c r="H21" s="19">
        <v>119000</v>
      </c>
      <c r="I21" s="9">
        <f>I22</f>
        <v>0</v>
      </c>
      <c r="J21" s="9">
        <f t="shared" si="0"/>
        <v>0</v>
      </c>
    </row>
    <row r="22" spans="1:10" ht="32.25" customHeight="1" x14ac:dyDescent="0.2">
      <c r="A22" s="20" t="s">
        <v>33</v>
      </c>
      <c r="B22" s="18" t="s">
        <v>17</v>
      </c>
      <c r="C22" s="18" t="s">
        <v>19</v>
      </c>
      <c r="D22" s="18" t="s">
        <v>20</v>
      </c>
      <c r="E22" s="18" t="s">
        <v>154</v>
      </c>
      <c r="F22" s="18" t="s">
        <v>34</v>
      </c>
      <c r="G22" s="19">
        <v>119000</v>
      </c>
      <c r="H22" s="19">
        <v>119000</v>
      </c>
      <c r="I22" s="9">
        <v>0</v>
      </c>
      <c r="J22" s="9">
        <f t="shared" si="0"/>
        <v>0</v>
      </c>
    </row>
    <row r="23" spans="1:10" ht="272.25" customHeight="1" x14ac:dyDescent="0.2">
      <c r="A23" s="20" t="s">
        <v>155</v>
      </c>
      <c r="B23" s="18" t="s">
        <v>17</v>
      </c>
      <c r="C23" s="18" t="s">
        <v>19</v>
      </c>
      <c r="D23" s="18" t="s">
        <v>20</v>
      </c>
      <c r="E23" s="18" t="s">
        <v>156</v>
      </c>
      <c r="F23" s="21" t="s">
        <v>0</v>
      </c>
      <c r="G23" s="89">
        <f t="shared" ref="G23:H23" si="6">G24+G26</f>
        <v>1916690</v>
      </c>
      <c r="H23" s="89">
        <f t="shared" si="6"/>
        <v>1916690</v>
      </c>
      <c r="I23" s="9">
        <f>I24+I26</f>
        <v>782350.44</v>
      </c>
      <c r="J23" s="9">
        <f t="shared" si="0"/>
        <v>40.817786913898438</v>
      </c>
    </row>
    <row r="24" spans="1:10" ht="98.25" customHeight="1" x14ac:dyDescent="0.2">
      <c r="A24" s="20" t="s">
        <v>22</v>
      </c>
      <c r="B24" s="18" t="s">
        <v>17</v>
      </c>
      <c r="C24" s="18" t="s">
        <v>19</v>
      </c>
      <c r="D24" s="18" t="s">
        <v>20</v>
      </c>
      <c r="E24" s="18" t="s">
        <v>156</v>
      </c>
      <c r="F24" s="18" t="s">
        <v>23</v>
      </c>
      <c r="G24" s="89">
        <f t="shared" ref="G24:H24" si="7">G25</f>
        <v>1889568</v>
      </c>
      <c r="H24" s="89">
        <f t="shared" si="7"/>
        <v>1889568</v>
      </c>
      <c r="I24" s="9">
        <f>I25</f>
        <v>782350.44</v>
      </c>
      <c r="J24" s="9">
        <f t="shared" si="0"/>
        <v>41.403666869887715</v>
      </c>
    </row>
    <row r="25" spans="1:10" ht="48.95" customHeight="1" x14ac:dyDescent="0.2">
      <c r="A25" s="20" t="s">
        <v>24</v>
      </c>
      <c r="B25" s="18" t="s">
        <v>17</v>
      </c>
      <c r="C25" s="18" t="s">
        <v>19</v>
      </c>
      <c r="D25" s="18" t="s">
        <v>20</v>
      </c>
      <c r="E25" s="18" t="s">
        <v>156</v>
      </c>
      <c r="F25" s="18" t="s">
        <v>25</v>
      </c>
      <c r="G25" s="19">
        <v>1889568</v>
      </c>
      <c r="H25" s="19">
        <v>1889568</v>
      </c>
      <c r="I25" s="9">
        <v>782350.44</v>
      </c>
      <c r="J25" s="9">
        <f t="shared" si="0"/>
        <v>41.403666869887715</v>
      </c>
    </row>
    <row r="26" spans="1:10" ht="48.95" customHeight="1" x14ac:dyDescent="0.2">
      <c r="A26" s="20" t="s">
        <v>27</v>
      </c>
      <c r="B26" s="18" t="s">
        <v>17</v>
      </c>
      <c r="C26" s="18" t="s">
        <v>19</v>
      </c>
      <c r="D26" s="18" t="s">
        <v>20</v>
      </c>
      <c r="E26" s="18" t="s">
        <v>156</v>
      </c>
      <c r="F26" s="18" t="s">
        <v>28</v>
      </c>
      <c r="G26" s="89">
        <f t="shared" ref="G26:H26" si="8">G27</f>
        <v>27122</v>
      </c>
      <c r="H26" s="89">
        <f t="shared" si="8"/>
        <v>27122</v>
      </c>
      <c r="I26" s="9">
        <f>I27</f>
        <v>0</v>
      </c>
      <c r="J26" s="9">
        <f t="shared" si="0"/>
        <v>0</v>
      </c>
    </row>
    <row r="27" spans="1:10" ht="60" customHeight="1" x14ac:dyDescent="0.2">
      <c r="A27" s="20" t="s">
        <v>29</v>
      </c>
      <c r="B27" s="18" t="s">
        <v>17</v>
      </c>
      <c r="C27" s="18" t="s">
        <v>19</v>
      </c>
      <c r="D27" s="18" t="s">
        <v>20</v>
      </c>
      <c r="E27" s="18" t="s">
        <v>156</v>
      </c>
      <c r="F27" s="18" t="s">
        <v>30</v>
      </c>
      <c r="G27" s="19">
        <v>27122</v>
      </c>
      <c r="H27" s="19">
        <v>27122</v>
      </c>
      <c r="I27" s="49">
        <v>0</v>
      </c>
      <c r="J27" s="9">
        <f t="shared" si="0"/>
        <v>0</v>
      </c>
    </row>
    <row r="28" spans="1:10" ht="247.5" customHeight="1" x14ac:dyDescent="0.2">
      <c r="A28" s="20" t="s">
        <v>157</v>
      </c>
      <c r="B28" s="18" t="s">
        <v>17</v>
      </c>
      <c r="C28" s="18" t="s">
        <v>19</v>
      </c>
      <c r="D28" s="18" t="s">
        <v>20</v>
      </c>
      <c r="E28" s="18" t="s">
        <v>158</v>
      </c>
      <c r="F28" s="21" t="s">
        <v>0</v>
      </c>
      <c r="G28" s="89">
        <f t="shared" ref="G28:H28" si="9">G29+G31</f>
        <v>766676</v>
      </c>
      <c r="H28" s="89">
        <f t="shared" si="9"/>
        <v>766676</v>
      </c>
      <c r="I28" s="9">
        <f>I29+I31</f>
        <v>280515.15999999997</v>
      </c>
      <c r="J28" s="9">
        <f t="shared" si="0"/>
        <v>36.588488487966231</v>
      </c>
    </row>
    <row r="29" spans="1:10" ht="112.35" customHeight="1" x14ac:dyDescent="0.2">
      <c r="A29" s="20" t="s">
        <v>22</v>
      </c>
      <c r="B29" s="18" t="s">
        <v>17</v>
      </c>
      <c r="C29" s="18" t="s">
        <v>19</v>
      </c>
      <c r="D29" s="18" t="s">
        <v>20</v>
      </c>
      <c r="E29" s="18" t="s">
        <v>158</v>
      </c>
      <c r="F29" s="18" t="s">
        <v>23</v>
      </c>
      <c r="G29" s="89">
        <f t="shared" ref="G29:H29" si="10">G30</f>
        <v>766676</v>
      </c>
      <c r="H29" s="89">
        <f t="shared" si="10"/>
        <v>766676</v>
      </c>
      <c r="I29" s="9">
        <f>I30</f>
        <v>280515.15999999997</v>
      </c>
      <c r="J29" s="9">
        <f t="shared" si="0"/>
        <v>36.588488487966231</v>
      </c>
    </row>
    <row r="30" spans="1:10" ht="48.95" customHeight="1" x14ac:dyDescent="0.2">
      <c r="A30" s="20" t="s">
        <v>24</v>
      </c>
      <c r="B30" s="18" t="s">
        <v>17</v>
      </c>
      <c r="C30" s="18" t="s">
        <v>19</v>
      </c>
      <c r="D30" s="18" t="s">
        <v>20</v>
      </c>
      <c r="E30" s="18" t="s">
        <v>158</v>
      </c>
      <c r="F30" s="18" t="s">
        <v>25</v>
      </c>
      <c r="G30" s="19">
        <v>766676</v>
      </c>
      <c r="H30" s="19">
        <v>766676</v>
      </c>
      <c r="I30" s="9">
        <v>280515.15999999997</v>
      </c>
      <c r="J30" s="9">
        <f t="shared" si="0"/>
        <v>36.588488487966231</v>
      </c>
    </row>
    <row r="31" spans="1:10" ht="48.95" hidden="1" customHeight="1" x14ac:dyDescent="0.2">
      <c r="A31" s="20" t="s">
        <v>27</v>
      </c>
      <c r="B31" s="18" t="s">
        <v>17</v>
      </c>
      <c r="C31" s="18" t="s">
        <v>19</v>
      </c>
      <c r="D31" s="18" t="s">
        <v>20</v>
      </c>
      <c r="E31" s="18" t="s">
        <v>158</v>
      </c>
      <c r="F31" s="18" t="s">
        <v>28</v>
      </c>
      <c r="G31" s="89">
        <f t="shared" ref="G31:H31" si="11">G32</f>
        <v>0</v>
      </c>
      <c r="H31" s="89">
        <f t="shared" si="11"/>
        <v>0</v>
      </c>
      <c r="I31" s="9">
        <f>I32</f>
        <v>0</v>
      </c>
      <c r="J31" s="9" t="e">
        <f t="shared" si="0"/>
        <v>#DIV/0!</v>
      </c>
    </row>
    <row r="32" spans="1:10" ht="48.95" hidden="1" customHeight="1" x14ac:dyDescent="0.2">
      <c r="A32" s="20" t="s">
        <v>29</v>
      </c>
      <c r="B32" s="18" t="s">
        <v>17</v>
      </c>
      <c r="C32" s="18" t="s">
        <v>19</v>
      </c>
      <c r="D32" s="18" t="s">
        <v>20</v>
      </c>
      <c r="E32" s="18" t="s">
        <v>158</v>
      </c>
      <c r="F32" s="18" t="s">
        <v>30</v>
      </c>
      <c r="G32" s="89">
        <v>0</v>
      </c>
      <c r="H32" s="89">
        <v>0</v>
      </c>
      <c r="I32" s="9">
        <v>0</v>
      </c>
      <c r="J32" s="9" t="e">
        <f t="shared" si="0"/>
        <v>#DIV/0!</v>
      </c>
    </row>
    <row r="33" spans="1:10" ht="300" customHeight="1" x14ac:dyDescent="0.2">
      <c r="A33" s="20" t="s">
        <v>159</v>
      </c>
      <c r="B33" s="18" t="s">
        <v>17</v>
      </c>
      <c r="C33" s="18" t="s">
        <v>19</v>
      </c>
      <c r="D33" s="18" t="s">
        <v>20</v>
      </c>
      <c r="E33" s="18" t="s">
        <v>160</v>
      </c>
      <c r="F33" s="21" t="s">
        <v>0</v>
      </c>
      <c r="G33" s="19">
        <v>200</v>
      </c>
      <c r="H33" s="19">
        <v>200</v>
      </c>
      <c r="I33" s="9" t="str">
        <f>I34</f>
        <v>0,00</v>
      </c>
      <c r="J33" s="9">
        <f t="shared" si="0"/>
        <v>0</v>
      </c>
    </row>
    <row r="34" spans="1:10" ht="50.25" customHeight="1" x14ac:dyDescent="0.2">
      <c r="A34" s="20" t="s">
        <v>27</v>
      </c>
      <c r="B34" s="18" t="s">
        <v>17</v>
      </c>
      <c r="C34" s="18" t="s">
        <v>19</v>
      </c>
      <c r="D34" s="18" t="s">
        <v>20</v>
      </c>
      <c r="E34" s="18" t="s">
        <v>160</v>
      </c>
      <c r="F34" s="18" t="s">
        <v>28</v>
      </c>
      <c r="G34" s="19">
        <v>200</v>
      </c>
      <c r="H34" s="19">
        <v>200</v>
      </c>
      <c r="I34" s="9" t="str">
        <f>I35</f>
        <v>0,00</v>
      </c>
      <c r="J34" s="9">
        <f t="shared" si="0"/>
        <v>0</v>
      </c>
    </row>
    <row r="35" spans="1:10" ht="62.25" customHeight="1" x14ac:dyDescent="0.2">
      <c r="A35" s="20" t="s">
        <v>29</v>
      </c>
      <c r="B35" s="18" t="s">
        <v>17</v>
      </c>
      <c r="C35" s="18" t="s">
        <v>19</v>
      </c>
      <c r="D35" s="18" t="s">
        <v>20</v>
      </c>
      <c r="E35" s="18" t="s">
        <v>160</v>
      </c>
      <c r="F35" s="18" t="s">
        <v>30</v>
      </c>
      <c r="G35" s="19">
        <v>200</v>
      </c>
      <c r="H35" s="19">
        <v>200</v>
      </c>
      <c r="I35" s="11" t="s">
        <v>228</v>
      </c>
      <c r="J35" s="9">
        <f t="shared" si="0"/>
        <v>0</v>
      </c>
    </row>
    <row r="36" spans="1:10" ht="82.5" customHeight="1" x14ac:dyDescent="0.2">
      <c r="A36" s="20" t="s">
        <v>161</v>
      </c>
      <c r="B36" s="18" t="s">
        <v>17</v>
      </c>
      <c r="C36" s="18" t="s">
        <v>19</v>
      </c>
      <c r="D36" s="18" t="s">
        <v>20</v>
      </c>
      <c r="E36" s="18" t="s">
        <v>162</v>
      </c>
      <c r="F36" s="21" t="s">
        <v>0</v>
      </c>
      <c r="G36" s="89">
        <f t="shared" ref="G36:H37" si="12">G37</f>
        <v>2300028</v>
      </c>
      <c r="H36" s="89">
        <f t="shared" si="12"/>
        <v>2300028</v>
      </c>
      <c r="I36" s="9">
        <f>I37</f>
        <v>957197.34</v>
      </c>
      <c r="J36" s="9">
        <f t="shared" si="0"/>
        <v>41.616769013246795</v>
      </c>
    </row>
    <row r="37" spans="1:10" ht="102.75" customHeight="1" x14ac:dyDescent="0.2">
      <c r="A37" s="20" t="s">
        <v>22</v>
      </c>
      <c r="B37" s="18" t="s">
        <v>17</v>
      </c>
      <c r="C37" s="18" t="s">
        <v>19</v>
      </c>
      <c r="D37" s="18" t="s">
        <v>20</v>
      </c>
      <c r="E37" s="18" t="s">
        <v>162</v>
      </c>
      <c r="F37" s="18" t="s">
        <v>23</v>
      </c>
      <c r="G37" s="89">
        <f t="shared" si="12"/>
        <v>2300028</v>
      </c>
      <c r="H37" s="89">
        <f t="shared" si="12"/>
        <v>2300028</v>
      </c>
      <c r="I37" s="9">
        <f>I38</f>
        <v>957197.34</v>
      </c>
      <c r="J37" s="9">
        <f t="shared" si="0"/>
        <v>41.616769013246795</v>
      </c>
    </row>
    <row r="38" spans="1:10" ht="48.75" customHeight="1" x14ac:dyDescent="0.2">
      <c r="A38" s="20" t="s">
        <v>24</v>
      </c>
      <c r="B38" s="18" t="s">
        <v>17</v>
      </c>
      <c r="C38" s="18" t="s">
        <v>19</v>
      </c>
      <c r="D38" s="18" t="s">
        <v>20</v>
      </c>
      <c r="E38" s="18" t="s">
        <v>162</v>
      </c>
      <c r="F38" s="18" t="s">
        <v>25</v>
      </c>
      <c r="G38" s="19">
        <v>2300028</v>
      </c>
      <c r="H38" s="19">
        <v>2300028</v>
      </c>
      <c r="I38" s="9">
        <v>957197.34</v>
      </c>
      <c r="J38" s="9">
        <f t="shared" si="0"/>
        <v>41.616769013246795</v>
      </c>
    </row>
    <row r="39" spans="1:10" ht="65.25" customHeight="1" x14ac:dyDescent="0.2">
      <c r="A39" s="20" t="s">
        <v>222</v>
      </c>
      <c r="B39" s="18" t="s">
        <v>17</v>
      </c>
      <c r="C39" s="18" t="s">
        <v>19</v>
      </c>
      <c r="D39" s="18" t="s">
        <v>20</v>
      </c>
      <c r="E39" s="18" t="s">
        <v>223</v>
      </c>
      <c r="F39" s="21" t="s">
        <v>0</v>
      </c>
      <c r="G39" s="89">
        <f t="shared" ref="G39:H39" si="13">G40+G42</f>
        <v>76668</v>
      </c>
      <c r="H39" s="89">
        <f t="shared" si="13"/>
        <v>76668</v>
      </c>
      <c r="I39" s="9">
        <f>I40+I42</f>
        <v>33712.68</v>
      </c>
      <c r="J39" s="9">
        <f t="shared" si="0"/>
        <v>43.972296133980279</v>
      </c>
    </row>
    <row r="40" spans="1:10" ht="99" customHeight="1" x14ac:dyDescent="0.2">
      <c r="A40" s="20" t="s">
        <v>22</v>
      </c>
      <c r="B40" s="18" t="s">
        <v>17</v>
      </c>
      <c r="C40" s="18" t="s">
        <v>19</v>
      </c>
      <c r="D40" s="18" t="s">
        <v>20</v>
      </c>
      <c r="E40" s="18" t="s">
        <v>223</v>
      </c>
      <c r="F40" s="18" t="s">
        <v>23</v>
      </c>
      <c r="G40" s="89">
        <f t="shared" ref="G40:H40" si="14">G41</f>
        <v>72424</v>
      </c>
      <c r="H40" s="89">
        <f t="shared" si="14"/>
        <v>72424</v>
      </c>
      <c r="I40" s="9">
        <f>I41</f>
        <v>33712.68</v>
      </c>
      <c r="J40" s="9">
        <f t="shared" si="0"/>
        <v>46.549044515630179</v>
      </c>
    </row>
    <row r="41" spans="1:10" ht="52.5" customHeight="1" x14ac:dyDescent="0.2">
      <c r="A41" s="20" t="s">
        <v>24</v>
      </c>
      <c r="B41" s="18" t="s">
        <v>17</v>
      </c>
      <c r="C41" s="18" t="s">
        <v>19</v>
      </c>
      <c r="D41" s="18" t="s">
        <v>20</v>
      </c>
      <c r="E41" s="18" t="s">
        <v>223</v>
      </c>
      <c r="F41" s="18" t="s">
        <v>25</v>
      </c>
      <c r="G41" s="19">
        <v>72424</v>
      </c>
      <c r="H41" s="19">
        <v>72424</v>
      </c>
      <c r="I41" s="9">
        <v>33712.68</v>
      </c>
      <c r="J41" s="9">
        <f t="shared" si="0"/>
        <v>46.549044515630179</v>
      </c>
    </row>
    <row r="42" spans="1:10" ht="61.5" customHeight="1" x14ac:dyDescent="0.2">
      <c r="A42" s="20" t="s">
        <v>27</v>
      </c>
      <c r="B42" s="18" t="s">
        <v>17</v>
      </c>
      <c r="C42" s="18" t="s">
        <v>19</v>
      </c>
      <c r="D42" s="18" t="s">
        <v>20</v>
      </c>
      <c r="E42" s="18" t="s">
        <v>223</v>
      </c>
      <c r="F42" s="18" t="s">
        <v>28</v>
      </c>
      <c r="G42" s="89">
        <f t="shared" ref="G42:H42" si="15">G43</f>
        <v>4244</v>
      </c>
      <c r="H42" s="89">
        <f t="shared" si="15"/>
        <v>4244</v>
      </c>
      <c r="I42" s="9">
        <f>I43</f>
        <v>0</v>
      </c>
      <c r="J42" s="9">
        <f t="shared" si="0"/>
        <v>0</v>
      </c>
    </row>
    <row r="43" spans="1:10" ht="58.5" customHeight="1" x14ac:dyDescent="0.2">
      <c r="A43" s="20" t="s">
        <v>29</v>
      </c>
      <c r="B43" s="18" t="s">
        <v>17</v>
      </c>
      <c r="C43" s="18" t="s">
        <v>19</v>
      </c>
      <c r="D43" s="18" t="s">
        <v>20</v>
      </c>
      <c r="E43" s="18" t="s">
        <v>223</v>
      </c>
      <c r="F43" s="18" t="s">
        <v>30</v>
      </c>
      <c r="G43" s="19">
        <v>4244</v>
      </c>
      <c r="H43" s="19">
        <v>4244</v>
      </c>
      <c r="I43" s="9">
        <v>0</v>
      </c>
      <c r="J43" s="9">
        <f t="shared" si="0"/>
        <v>0</v>
      </c>
    </row>
    <row r="44" spans="1:10" ht="115.5" customHeight="1" x14ac:dyDescent="0.2">
      <c r="A44" s="20" t="s">
        <v>163</v>
      </c>
      <c r="B44" s="18" t="s">
        <v>17</v>
      </c>
      <c r="C44" s="18" t="s">
        <v>19</v>
      </c>
      <c r="D44" s="18" t="s">
        <v>20</v>
      </c>
      <c r="E44" s="18" t="s">
        <v>164</v>
      </c>
      <c r="F44" s="21" t="s">
        <v>0</v>
      </c>
      <c r="G44" s="89">
        <f t="shared" ref="G44:H44" si="16">G45+G47</f>
        <v>575007</v>
      </c>
      <c r="H44" s="89">
        <f t="shared" si="16"/>
        <v>575007</v>
      </c>
      <c r="I44" s="9">
        <f>I45+I47</f>
        <v>161224.82</v>
      </c>
      <c r="J44" s="9">
        <f t="shared" si="0"/>
        <v>28.038757789035611</v>
      </c>
    </row>
    <row r="45" spans="1:10" ht="109.5" customHeight="1" x14ac:dyDescent="0.2">
      <c r="A45" s="20" t="s">
        <v>22</v>
      </c>
      <c r="B45" s="18" t="s">
        <v>17</v>
      </c>
      <c r="C45" s="18" t="s">
        <v>19</v>
      </c>
      <c r="D45" s="18" t="s">
        <v>20</v>
      </c>
      <c r="E45" s="18" t="s">
        <v>164</v>
      </c>
      <c r="F45" s="18" t="s">
        <v>23</v>
      </c>
      <c r="G45" s="89">
        <f t="shared" ref="G45:H45" si="17">G46</f>
        <v>574453</v>
      </c>
      <c r="H45" s="89">
        <f t="shared" si="17"/>
        <v>574453</v>
      </c>
      <c r="I45" s="9">
        <f>I46</f>
        <v>161224.82</v>
      </c>
      <c r="J45" s="9">
        <f t="shared" si="0"/>
        <v>28.065798246331731</v>
      </c>
    </row>
    <row r="46" spans="1:10" ht="63" customHeight="1" x14ac:dyDescent="0.2">
      <c r="A46" s="20" t="s">
        <v>24</v>
      </c>
      <c r="B46" s="18" t="s">
        <v>17</v>
      </c>
      <c r="C46" s="18" t="s">
        <v>19</v>
      </c>
      <c r="D46" s="18" t="s">
        <v>20</v>
      </c>
      <c r="E46" s="18" t="s">
        <v>164</v>
      </c>
      <c r="F46" s="18" t="s">
        <v>25</v>
      </c>
      <c r="G46" s="19">
        <v>574453</v>
      </c>
      <c r="H46" s="19">
        <v>574453</v>
      </c>
      <c r="I46" s="9">
        <v>161224.82</v>
      </c>
      <c r="J46" s="9">
        <f t="shared" si="0"/>
        <v>28.065798246331731</v>
      </c>
    </row>
    <row r="47" spans="1:10" ht="60" customHeight="1" x14ac:dyDescent="0.2">
      <c r="A47" s="20" t="s">
        <v>27</v>
      </c>
      <c r="B47" s="18" t="s">
        <v>17</v>
      </c>
      <c r="C47" s="18" t="s">
        <v>19</v>
      </c>
      <c r="D47" s="18" t="s">
        <v>20</v>
      </c>
      <c r="E47" s="18" t="s">
        <v>164</v>
      </c>
      <c r="F47" s="18" t="s">
        <v>28</v>
      </c>
      <c r="G47" s="89">
        <f t="shared" ref="G47:H47" si="18">G48</f>
        <v>554</v>
      </c>
      <c r="H47" s="89">
        <f t="shared" si="18"/>
        <v>554</v>
      </c>
      <c r="I47" s="9">
        <f>I48</f>
        <v>0</v>
      </c>
      <c r="J47" s="9">
        <f t="shared" si="0"/>
        <v>0</v>
      </c>
    </row>
    <row r="48" spans="1:10" ht="48.95" customHeight="1" x14ac:dyDescent="0.2">
      <c r="A48" s="20" t="s">
        <v>29</v>
      </c>
      <c r="B48" s="18" t="s">
        <v>17</v>
      </c>
      <c r="C48" s="18" t="s">
        <v>19</v>
      </c>
      <c r="D48" s="18" t="s">
        <v>20</v>
      </c>
      <c r="E48" s="18" t="s">
        <v>164</v>
      </c>
      <c r="F48" s="18" t="s">
        <v>30</v>
      </c>
      <c r="G48" s="19">
        <v>554</v>
      </c>
      <c r="H48" s="19">
        <v>554</v>
      </c>
      <c r="I48" s="9">
        <v>0</v>
      </c>
      <c r="J48" s="9">
        <f t="shared" si="0"/>
        <v>0</v>
      </c>
    </row>
    <row r="49" spans="1:10" s="40" customFormat="1" ht="57.75" hidden="1" customHeight="1" x14ac:dyDescent="0.2">
      <c r="A49" s="69"/>
      <c r="B49" s="67"/>
      <c r="C49" s="67"/>
      <c r="D49" s="67"/>
      <c r="E49" s="67"/>
      <c r="F49" s="70"/>
      <c r="G49" s="68"/>
      <c r="H49" s="68"/>
      <c r="I49" s="68"/>
      <c r="J49" s="68"/>
    </row>
    <row r="50" spans="1:10" s="40" customFormat="1" ht="95.25" hidden="1" customHeight="1" x14ac:dyDescent="0.2">
      <c r="A50" s="69"/>
      <c r="B50" s="67"/>
      <c r="C50" s="67"/>
      <c r="D50" s="67"/>
      <c r="E50" s="67"/>
      <c r="F50" s="67"/>
      <c r="G50" s="68"/>
      <c r="H50" s="68"/>
      <c r="I50" s="68"/>
      <c r="J50" s="68"/>
    </row>
    <row r="51" spans="1:10" s="40" customFormat="1" ht="48.95" hidden="1" customHeight="1" x14ac:dyDescent="0.2">
      <c r="A51" s="69"/>
      <c r="B51" s="67"/>
      <c r="C51" s="67"/>
      <c r="D51" s="67"/>
      <c r="E51" s="67"/>
      <c r="F51" s="67"/>
      <c r="G51" s="68"/>
      <c r="H51" s="68"/>
      <c r="I51" s="68"/>
      <c r="J51" s="68"/>
    </row>
    <row r="52" spans="1:10" ht="29.25" customHeight="1" x14ac:dyDescent="0.2">
      <c r="A52" s="24" t="s">
        <v>35</v>
      </c>
      <c r="B52" s="18" t="s">
        <v>17</v>
      </c>
      <c r="C52" s="18" t="s">
        <v>19</v>
      </c>
      <c r="D52" s="18" t="s">
        <v>36</v>
      </c>
      <c r="E52" s="18" t="s">
        <v>0</v>
      </c>
      <c r="F52" s="18" t="s">
        <v>0</v>
      </c>
      <c r="G52" s="89">
        <f t="shared" ref="G52:H54" si="19">G53</f>
        <v>87987</v>
      </c>
      <c r="H52" s="89">
        <f t="shared" si="19"/>
        <v>87987</v>
      </c>
      <c r="I52" s="9">
        <f>I53</f>
        <v>87987</v>
      </c>
      <c r="J52" s="9">
        <f t="shared" si="0"/>
        <v>100</v>
      </c>
    </row>
    <row r="53" spans="1:10" ht="84.75" customHeight="1" x14ac:dyDescent="0.2">
      <c r="A53" s="20" t="s">
        <v>165</v>
      </c>
      <c r="B53" s="18" t="s">
        <v>17</v>
      </c>
      <c r="C53" s="18" t="s">
        <v>19</v>
      </c>
      <c r="D53" s="18" t="s">
        <v>36</v>
      </c>
      <c r="E53" s="18" t="s">
        <v>166</v>
      </c>
      <c r="F53" s="21" t="s">
        <v>0</v>
      </c>
      <c r="G53" s="89">
        <f t="shared" si="19"/>
        <v>87987</v>
      </c>
      <c r="H53" s="89">
        <f t="shared" si="19"/>
        <v>87987</v>
      </c>
      <c r="I53" s="9">
        <f>I54</f>
        <v>87987</v>
      </c>
      <c r="J53" s="9">
        <f t="shared" si="0"/>
        <v>100</v>
      </c>
    </row>
    <row r="54" spans="1:10" ht="69.75" customHeight="1" x14ac:dyDescent="0.2">
      <c r="A54" s="20" t="s">
        <v>27</v>
      </c>
      <c r="B54" s="18" t="s">
        <v>17</v>
      </c>
      <c r="C54" s="18" t="s">
        <v>19</v>
      </c>
      <c r="D54" s="18" t="s">
        <v>36</v>
      </c>
      <c r="E54" s="18" t="s">
        <v>166</v>
      </c>
      <c r="F54" s="18" t="s">
        <v>28</v>
      </c>
      <c r="G54" s="89">
        <f t="shared" si="19"/>
        <v>87987</v>
      </c>
      <c r="H54" s="89">
        <f t="shared" si="19"/>
        <v>87987</v>
      </c>
      <c r="I54" s="9">
        <f>I55</f>
        <v>87987</v>
      </c>
      <c r="J54" s="9">
        <f t="shared" si="0"/>
        <v>100</v>
      </c>
    </row>
    <row r="55" spans="1:10" ht="64.5" customHeight="1" x14ac:dyDescent="0.2">
      <c r="A55" s="20" t="s">
        <v>29</v>
      </c>
      <c r="B55" s="18" t="s">
        <v>17</v>
      </c>
      <c r="C55" s="18" t="s">
        <v>19</v>
      </c>
      <c r="D55" s="18" t="s">
        <v>36</v>
      </c>
      <c r="E55" s="18" t="s">
        <v>166</v>
      </c>
      <c r="F55" s="18" t="s">
        <v>30</v>
      </c>
      <c r="G55" s="19">
        <v>87987</v>
      </c>
      <c r="H55" s="19">
        <v>87987</v>
      </c>
      <c r="I55" s="9">
        <v>87987</v>
      </c>
      <c r="J55" s="9">
        <f t="shared" si="0"/>
        <v>100</v>
      </c>
    </row>
    <row r="56" spans="1:10" ht="53.25" hidden="1" customHeight="1" x14ac:dyDescent="0.2">
      <c r="A56" s="24" t="s">
        <v>249</v>
      </c>
      <c r="B56" s="18" t="s">
        <v>17</v>
      </c>
      <c r="C56" s="18" t="s">
        <v>19</v>
      </c>
      <c r="D56" s="18" t="s">
        <v>72</v>
      </c>
      <c r="E56" s="18" t="s">
        <v>0</v>
      </c>
      <c r="F56" s="18" t="s">
        <v>0</v>
      </c>
      <c r="G56" s="19"/>
      <c r="H56" s="19"/>
      <c r="I56" s="9"/>
      <c r="J56" s="9"/>
    </row>
    <row r="57" spans="1:10" ht="59.25" hidden="1" customHeight="1" x14ac:dyDescent="0.2">
      <c r="A57" s="20" t="s">
        <v>250</v>
      </c>
      <c r="B57" s="18" t="s">
        <v>17</v>
      </c>
      <c r="C57" s="18" t="s">
        <v>19</v>
      </c>
      <c r="D57" s="18" t="s">
        <v>72</v>
      </c>
      <c r="E57" s="18" t="s">
        <v>251</v>
      </c>
      <c r="F57" s="21" t="s">
        <v>0</v>
      </c>
      <c r="G57" s="19"/>
      <c r="H57" s="19"/>
      <c r="I57" s="9"/>
      <c r="J57" s="9"/>
    </row>
    <row r="58" spans="1:10" ht="36.75" hidden="1" customHeight="1" x14ac:dyDescent="0.2">
      <c r="A58" s="20" t="s">
        <v>31</v>
      </c>
      <c r="B58" s="18" t="s">
        <v>17</v>
      </c>
      <c r="C58" s="18" t="s">
        <v>19</v>
      </c>
      <c r="D58" s="18" t="s">
        <v>72</v>
      </c>
      <c r="E58" s="18" t="s">
        <v>251</v>
      </c>
      <c r="F58" s="18" t="s">
        <v>32</v>
      </c>
      <c r="G58" s="19"/>
      <c r="H58" s="19"/>
      <c r="I58" s="19"/>
      <c r="J58" s="9"/>
    </row>
    <row r="59" spans="1:10" ht="30.75" hidden="1" customHeight="1" x14ac:dyDescent="0.2">
      <c r="A59" s="20" t="s">
        <v>252</v>
      </c>
      <c r="B59" s="18" t="s">
        <v>17</v>
      </c>
      <c r="C59" s="18" t="s">
        <v>19</v>
      </c>
      <c r="D59" s="18" t="s">
        <v>72</v>
      </c>
      <c r="E59" s="18" t="s">
        <v>251</v>
      </c>
      <c r="F59" s="18" t="s">
        <v>253</v>
      </c>
      <c r="G59" s="19"/>
      <c r="H59" s="19"/>
      <c r="I59" s="9"/>
      <c r="J59" s="9"/>
    </row>
    <row r="60" spans="1:10" ht="39.75" customHeight="1" x14ac:dyDescent="0.2">
      <c r="A60" s="24" t="s">
        <v>37</v>
      </c>
      <c r="B60" s="18" t="s">
        <v>17</v>
      </c>
      <c r="C60" s="18" t="s">
        <v>19</v>
      </c>
      <c r="D60" s="18" t="s">
        <v>38</v>
      </c>
      <c r="E60" s="18" t="s">
        <v>0</v>
      </c>
      <c r="F60" s="18" t="s">
        <v>0</v>
      </c>
      <c r="G60" s="49">
        <f>G61+G64+G69+G73+G80+G86+G83</f>
        <v>42662544.049999997</v>
      </c>
      <c r="H60" s="9">
        <f>H61+H64+H69+H73+H80+H86+H83</f>
        <v>42662544.049999997</v>
      </c>
      <c r="I60" s="49">
        <f>I61+I64+I69+I73+I80+I86+I83</f>
        <v>19505691.41</v>
      </c>
      <c r="J60" s="9">
        <f t="shared" si="0"/>
        <v>45.720881968828579</v>
      </c>
    </row>
    <row r="61" spans="1:10" ht="58.5" customHeight="1" x14ac:dyDescent="0.2">
      <c r="A61" s="20" t="s">
        <v>39</v>
      </c>
      <c r="B61" s="18" t="s">
        <v>17</v>
      </c>
      <c r="C61" s="18" t="s">
        <v>19</v>
      </c>
      <c r="D61" s="18" t="s">
        <v>38</v>
      </c>
      <c r="E61" s="18" t="s">
        <v>167</v>
      </c>
      <c r="F61" s="21" t="s">
        <v>0</v>
      </c>
      <c r="G61" s="89">
        <f t="shared" ref="G61:H62" si="20">G62</f>
        <v>10464319</v>
      </c>
      <c r="H61" s="89">
        <f t="shared" si="20"/>
        <v>10464319</v>
      </c>
      <c r="I61" s="9">
        <f>I62</f>
        <v>4805952.47</v>
      </c>
      <c r="J61" s="9">
        <f t="shared" si="0"/>
        <v>45.927044750833765</v>
      </c>
    </row>
    <row r="62" spans="1:10" ht="63" customHeight="1" x14ac:dyDescent="0.2">
      <c r="A62" s="20" t="s">
        <v>40</v>
      </c>
      <c r="B62" s="18" t="s">
        <v>17</v>
      </c>
      <c r="C62" s="18" t="s">
        <v>19</v>
      </c>
      <c r="D62" s="18" t="s">
        <v>38</v>
      </c>
      <c r="E62" s="18" t="s">
        <v>167</v>
      </c>
      <c r="F62" s="18" t="s">
        <v>41</v>
      </c>
      <c r="G62" s="89">
        <f t="shared" si="20"/>
        <v>10464319</v>
      </c>
      <c r="H62" s="89">
        <f t="shared" si="20"/>
        <v>10464319</v>
      </c>
      <c r="I62" s="9">
        <f>I63</f>
        <v>4805952.47</v>
      </c>
      <c r="J62" s="9">
        <f t="shared" si="0"/>
        <v>45.927044750833765</v>
      </c>
    </row>
    <row r="63" spans="1:10" ht="39" customHeight="1" x14ac:dyDescent="0.2">
      <c r="A63" s="20" t="s">
        <v>42</v>
      </c>
      <c r="B63" s="18" t="s">
        <v>17</v>
      </c>
      <c r="C63" s="18" t="s">
        <v>19</v>
      </c>
      <c r="D63" s="18" t="s">
        <v>38</v>
      </c>
      <c r="E63" s="18" t="s">
        <v>167</v>
      </c>
      <c r="F63" s="18" t="s">
        <v>43</v>
      </c>
      <c r="G63" s="19">
        <v>10464319</v>
      </c>
      <c r="H63" s="19">
        <v>10464319</v>
      </c>
      <c r="I63" s="9">
        <v>4805952.47</v>
      </c>
      <c r="J63" s="9">
        <f t="shared" si="0"/>
        <v>45.927044750833765</v>
      </c>
    </row>
    <row r="64" spans="1:10" ht="75.75" customHeight="1" x14ac:dyDescent="0.2">
      <c r="A64" s="20" t="s">
        <v>44</v>
      </c>
      <c r="B64" s="18" t="s">
        <v>17</v>
      </c>
      <c r="C64" s="18" t="s">
        <v>19</v>
      </c>
      <c r="D64" s="18" t="s">
        <v>38</v>
      </c>
      <c r="E64" s="18" t="s">
        <v>168</v>
      </c>
      <c r="F64" s="21" t="s">
        <v>0</v>
      </c>
      <c r="G64" s="9">
        <f t="shared" ref="G64:H64" si="21">G65+G67</f>
        <v>7876116.0499999998</v>
      </c>
      <c r="H64" s="9">
        <f t="shared" si="21"/>
        <v>7876116.0499999998</v>
      </c>
      <c r="I64" s="9">
        <f>I65+I67</f>
        <v>4304434.1500000004</v>
      </c>
      <c r="J64" s="9">
        <f t="shared" si="0"/>
        <v>54.6517359911171</v>
      </c>
    </row>
    <row r="65" spans="1:10" ht="54.75" customHeight="1" x14ac:dyDescent="0.2">
      <c r="A65" s="20" t="s">
        <v>27</v>
      </c>
      <c r="B65" s="18" t="s">
        <v>17</v>
      </c>
      <c r="C65" s="18" t="s">
        <v>19</v>
      </c>
      <c r="D65" s="18" t="s">
        <v>38</v>
      </c>
      <c r="E65" s="18" t="s">
        <v>168</v>
      </c>
      <c r="F65" s="18" t="s">
        <v>28</v>
      </c>
      <c r="G65" s="19">
        <f>G66</f>
        <v>7351937.0499999998</v>
      </c>
      <c r="H65" s="19">
        <f>H66</f>
        <v>7351937.0499999998</v>
      </c>
      <c r="I65" s="9">
        <f>I66</f>
        <v>4304434.1500000004</v>
      </c>
      <c r="J65" s="9">
        <f t="shared" si="0"/>
        <v>58.548299866087682</v>
      </c>
    </row>
    <row r="66" spans="1:10" ht="45.75" customHeight="1" x14ac:dyDescent="0.2">
      <c r="A66" s="20" t="s">
        <v>29</v>
      </c>
      <c r="B66" s="18" t="s">
        <v>17</v>
      </c>
      <c r="C66" s="18" t="s">
        <v>19</v>
      </c>
      <c r="D66" s="18" t="s">
        <v>38</v>
      </c>
      <c r="E66" s="18" t="s">
        <v>168</v>
      </c>
      <c r="F66" s="18" t="s">
        <v>30</v>
      </c>
      <c r="G66" s="19">
        <v>7351937.0499999998</v>
      </c>
      <c r="H66" s="148">
        <v>7351937.0499999998</v>
      </c>
      <c r="I66" s="9">
        <v>4304434.1500000004</v>
      </c>
      <c r="J66" s="9">
        <f t="shared" si="0"/>
        <v>58.548299866087682</v>
      </c>
    </row>
    <row r="67" spans="1:10" s="10" customFormat="1" ht="28.5" customHeight="1" x14ac:dyDescent="0.2">
      <c r="A67" s="20" t="s">
        <v>31</v>
      </c>
      <c r="B67" s="18" t="s">
        <v>17</v>
      </c>
      <c r="C67" s="18" t="s">
        <v>19</v>
      </c>
      <c r="D67" s="18" t="s">
        <v>38</v>
      </c>
      <c r="E67" s="18" t="s">
        <v>168</v>
      </c>
      <c r="F67" s="18" t="s">
        <v>32</v>
      </c>
      <c r="G67" s="89">
        <f t="shared" ref="G67:H67" si="22">G68</f>
        <v>524179</v>
      </c>
      <c r="H67" s="89">
        <f t="shared" si="22"/>
        <v>524179</v>
      </c>
      <c r="I67" s="9">
        <f>I68</f>
        <v>0</v>
      </c>
      <c r="J67" s="9">
        <f t="shared" si="0"/>
        <v>0</v>
      </c>
    </row>
    <row r="68" spans="1:10" s="10" customFormat="1" ht="21" customHeight="1" x14ac:dyDescent="0.2">
      <c r="A68" s="20" t="s">
        <v>33</v>
      </c>
      <c r="B68" s="18" t="s">
        <v>17</v>
      </c>
      <c r="C68" s="18" t="s">
        <v>19</v>
      </c>
      <c r="D68" s="18" t="s">
        <v>38</v>
      </c>
      <c r="E68" s="18" t="s">
        <v>168</v>
      </c>
      <c r="F68" s="18" t="s">
        <v>34</v>
      </c>
      <c r="G68" s="19">
        <v>524179</v>
      </c>
      <c r="H68" s="19">
        <v>524179</v>
      </c>
      <c r="I68" s="9">
        <v>0</v>
      </c>
      <c r="J68" s="9">
        <f t="shared" si="0"/>
        <v>0</v>
      </c>
    </row>
    <row r="69" spans="1:10" s="10" customFormat="1" ht="51.75" customHeight="1" x14ac:dyDescent="0.2">
      <c r="A69" s="28" t="s">
        <v>146</v>
      </c>
      <c r="B69" s="26" t="s">
        <v>17</v>
      </c>
      <c r="C69" s="26" t="s">
        <v>19</v>
      </c>
      <c r="D69" s="26" t="s">
        <v>38</v>
      </c>
      <c r="E69" s="26" t="s">
        <v>169</v>
      </c>
      <c r="F69" s="29" t="s">
        <v>0</v>
      </c>
      <c r="G69" s="62">
        <f t="shared" ref="G69:H69" si="23">G70</f>
        <v>150000</v>
      </c>
      <c r="H69" s="62">
        <f t="shared" si="23"/>
        <v>150000</v>
      </c>
      <c r="I69" s="27">
        <f>I70</f>
        <v>50000</v>
      </c>
      <c r="J69" s="9">
        <f t="shared" si="0"/>
        <v>33.333333333333329</v>
      </c>
    </row>
    <row r="70" spans="1:10" s="10" customFormat="1" ht="21" customHeight="1" x14ac:dyDescent="0.2">
      <c r="A70" s="28" t="s">
        <v>31</v>
      </c>
      <c r="B70" s="26" t="s">
        <v>17</v>
      </c>
      <c r="C70" s="26" t="s">
        <v>19</v>
      </c>
      <c r="D70" s="26" t="s">
        <v>38</v>
      </c>
      <c r="E70" s="26" t="s">
        <v>169</v>
      </c>
      <c r="F70" s="26" t="s">
        <v>32</v>
      </c>
      <c r="G70" s="62">
        <f t="shared" ref="G70:H70" si="24">G71+G72</f>
        <v>150000</v>
      </c>
      <c r="H70" s="62">
        <f t="shared" si="24"/>
        <v>150000</v>
      </c>
      <c r="I70" s="27">
        <f>I71+I72</f>
        <v>50000</v>
      </c>
      <c r="J70" s="9">
        <f t="shared" si="0"/>
        <v>33.333333333333329</v>
      </c>
    </row>
    <row r="71" spans="1:10" s="10" customFormat="1" ht="21" hidden="1" customHeight="1" x14ac:dyDescent="0.2">
      <c r="A71" s="28" t="s">
        <v>170</v>
      </c>
      <c r="B71" s="26" t="s">
        <v>17</v>
      </c>
      <c r="C71" s="26" t="s">
        <v>19</v>
      </c>
      <c r="D71" s="26" t="s">
        <v>38</v>
      </c>
      <c r="E71" s="26" t="s">
        <v>169</v>
      </c>
      <c r="F71" s="26" t="s">
        <v>171</v>
      </c>
      <c r="G71" s="27">
        <v>0</v>
      </c>
      <c r="H71" s="27">
        <v>0</v>
      </c>
      <c r="I71" s="9">
        <v>0</v>
      </c>
      <c r="J71" s="9" t="e">
        <f t="shared" si="0"/>
        <v>#DIV/0!</v>
      </c>
    </row>
    <row r="72" spans="1:10" s="10" customFormat="1" ht="21" customHeight="1" x14ac:dyDescent="0.2">
      <c r="A72" s="28" t="s">
        <v>33</v>
      </c>
      <c r="B72" s="26" t="s">
        <v>17</v>
      </c>
      <c r="C72" s="26" t="s">
        <v>19</v>
      </c>
      <c r="D72" s="26" t="s">
        <v>38</v>
      </c>
      <c r="E72" s="26" t="s">
        <v>169</v>
      </c>
      <c r="F72" s="26" t="s">
        <v>34</v>
      </c>
      <c r="G72" s="27">
        <v>150000</v>
      </c>
      <c r="H72" s="27">
        <v>150000</v>
      </c>
      <c r="I72" s="9">
        <v>50000</v>
      </c>
      <c r="J72" s="9">
        <f t="shared" si="0"/>
        <v>33.333333333333329</v>
      </c>
    </row>
    <row r="73" spans="1:10" s="10" customFormat="1" ht="68.25" customHeight="1" x14ac:dyDescent="0.2">
      <c r="A73" s="20" t="s">
        <v>45</v>
      </c>
      <c r="B73" s="18" t="s">
        <v>17</v>
      </c>
      <c r="C73" s="18" t="s">
        <v>19</v>
      </c>
      <c r="D73" s="18" t="s">
        <v>38</v>
      </c>
      <c r="E73" s="18" t="s">
        <v>172</v>
      </c>
      <c r="F73" s="21" t="s">
        <v>0</v>
      </c>
      <c r="G73" s="89">
        <f t="shared" ref="G73:H73" si="25">G74+G76+G78</f>
        <v>24051109</v>
      </c>
      <c r="H73" s="89">
        <f t="shared" si="25"/>
        <v>24051109</v>
      </c>
      <c r="I73" s="9">
        <f>I74+I76+I78</f>
        <v>10261304.789999999</v>
      </c>
      <c r="J73" s="9">
        <f t="shared" si="0"/>
        <v>42.664580622872727</v>
      </c>
    </row>
    <row r="74" spans="1:10" s="10" customFormat="1" ht="97.5" customHeight="1" x14ac:dyDescent="0.2">
      <c r="A74" s="20" t="s">
        <v>22</v>
      </c>
      <c r="B74" s="18" t="s">
        <v>17</v>
      </c>
      <c r="C74" s="18" t="s">
        <v>19</v>
      </c>
      <c r="D74" s="18" t="s">
        <v>38</v>
      </c>
      <c r="E74" s="18" t="s">
        <v>172</v>
      </c>
      <c r="F74" s="18" t="s">
        <v>23</v>
      </c>
      <c r="G74" s="89">
        <f t="shared" ref="G74:H74" si="26">G75</f>
        <v>20153658</v>
      </c>
      <c r="H74" s="89">
        <f t="shared" si="26"/>
        <v>20153658</v>
      </c>
      <c r="I74" s="9">
        <f>I75</f>
        <v>8604987.2799999993</v>
      </c>
      <c r="J74" s="9">
        <f t="shared" si="0"/>
        <v>42.696900384039459</v>
      </c>
    </row>
    <row r="75" spans="1:10" ht="48.75" customHeight="1" x14ac:dyDescent="0.2">
      <c r="A75" s="20" t="s">
        <v>46</v>
      </c>
      <c r="B75" s="18" t="s">
        <v>17</v>
      </c>
      <c r="C75" s="18" t="s">
        <v>19</v>
      </c>
      <c r="D75" s="18" t="s">
        <v>38</v>
      </c>
      <c r="E75" s="18" t="s">
        <v>172</v>
      </c>
      <c r="F75" s="18" t="s">
        <v>47</v>
      </c>
      <c r="G75" s="19">
        <v>20153658</v>
      </c>
      <c r="H75" s="19">
        <v>20153658</v>
      </c>
      <c r="I75" s="9">
        <v>8604987.2799999993</v>
      </c>
      <c r="J75" s="9">
        <f t="shared" si="0"/>
        <v>42.696900384039459</v>
      </c>
    </row>
    <row r="76" spans="1:10" ht="53.25" customHeight="1" x14ac:dyDescent="0.2">
      <c r="A76" s="20" t="s">
        <v>27</v>
      </c>
      <c r="B76" s="18" t="s">
        <v>17</v>
      </c>
      <c r="C76" s="18" t="s">
        <v>19</v>
      </c>
      <c r="D76" s="18" t="s">
        <v>38</v>
      </c>
      <c r="E76" s="18" t="s">
        <v>172</v>
      </c>
      <c r="F76" s="18" t="s">
        <v>28</v>
      </c>
      <c r="G76" s="68">
        <f t="shared" ref="G76:H76" si="27">G77</f>
        <v>3881451</v>
      </c>
      <c r="H76" s="68">
        <f t="shared" si="27"/>
        <v>3881451</v>
      </c>
      <c r="I76" s="9">
        <f>I77</f>
        <v>1656317.51</v>
      </c>
      <c r="J76" s="9">
        <f t="shared" si="0"/>
        <v>42.672637371951879</v>
      </c>
    </row>
    <row r="77" spans="1:10" ht="47.25" customHeight="1" x14ac:dyDescent="0.2">
      <c r="A77" s="20" t="s">
        <v>29</v>
      </c>
      <c r="B77" s="18" t="s">
        <v>17</v>
      </c>
      <c r="C77" s="18" t="s">
        <v>19</v>
      </c>
      <c r="D77" s="18" t="s">
        <v>38</v>
      </c>
      <c r="E77" s="18" t="s">
        <v>172</v>
      </c>
      <c r="F77" s="18" t="s">
        <v>30</v>
      </c>
      <c r="G77" s="19">
        <v>3881451</v>
      </c>
      <c r="H77" s="19">
        <v>3881451</v>
      </c>
      <c r="I77" s="9">
        <v>1656317.51</v>
      </c>
      <c r="J77" s="9">
        <f t="shared" si="0"/>
        <v>42.672637371951879</v>
      </c>
    </row>
    <row r="78" spans="1:10" s="87" customFormat="1" ht="29.25" customHeight="1" x14ac:dyDescent="0.2">
      <c r="A78" s="42" t="s">
        <v>31</v>
      </c>
      <c r="B78" s="52" t="s">
        <v>17</v>
      </c>
      <c r="C78" s="52" t="s">
        <v>19</v>
      </c>
      <c r="D78" s="52" t="s">
        <v>38</v>
      </c>
      <c r="E78" s="52" t="s">
        <v>172</v>
      </c>
      <c r="F78" s="52" t="s">
        <v>32</v>
      </c>
      <c r="G78" s="53">
        <f>G79</f>
        <v>16000</v>
      </c>
      <c r="H78" s="53">
        <f>H79</f>
        <v>16000</v>
      </c>
      <c r="I78" s="89">
        <f>I79</f>
        <v>0</v>
      </c>
      <c r="J78" s="89">
        <f t="shared" si="0"/>
        <v>0</v>
      </c>
    </row>
    <row r="79" spans="1:10" s="87" customFormat="1" ht="33" customHeight="1" x14ac:dyDescent="0.2">
      <c r="A79" s="42" t="s">
        <v>33</v>
      </c>
      <c r="B79" s="52" t="s">
        <v>17</v>
      </c>
      <c r="C79" s="52" t="s">
        <v>19</v>
      </c>
      <c r="D79" s="52" t="s">
        <v>38</v>
      </c>
      <c r="E79" s="52" t="s">
        <v>172</v>
      </c>
      <c r="F79" s="52" t="s">
        <v>34</v>
      </c>
      <c r="G79" s="53">
        <v>16000</v>
      </c>
      <c r="H79" s="53">
        <v>16000</v>
      </c>
      <c r="I79" s="89">
        <v>0</v>
      </c>
      <c r="J79" s="89">
        <f t="shared" si="0"/>
        <v>0</v>
      </c>
    </row>
    <row r="80" spans="1:10" ht="39.75" customHeight="1" x14ac:dyDescent="0.2">
      <c r="A80" s="20" t="s">
        <v>254</v>
      </c>
      <c r="B80" s="18" t="s">
        <v>17</v>
      </c>
      <c r="C80" s="18" t="s">
        <v>19</v>
      </c>
      <c r="D80" s="18" t="s">
        <v>38</v>
      </c>
      <c r="E80" s="18" t="s">
        <v>255</v>
      </c>
      <c r="F80" s="21" t="s">
        <v>0</v>
      </c>
      <c r="G80" s="19">
        <v>84000</v>
      </c>
      <c r="H80" s="19">
        <v>84000</v>
      </c>
      <c r="I80" s="9">
        <f>I81</f>
        <v>84000</v>
      </c>
      <c r="J80" s="9">
        <f t="shared" si="0"/>
        <v>100</v>
      </c>
    </row>
    <row r="81" spans="1:10" ht="35.25" customHeight="1" x14ac:dyDescent="0.2">
      <c r="A81" s="20" t="s">
        <v>31</v>
      </c>
      <c r="B81" s="18" t="s">
        <v>17</v>
      </c>
      <c r="C81" s="18" t="s">
        <v>19</v>
      </c>
      <c r="D81" s="18" t="s">
        <v>38</v>
      </c>
      <c r="E81" s="18" t="s">
        <v>255</v>
      </c>
      <c r="F81" s="18" t="s">
        <v>32</v>
      </c>
      <c r="G81" s="19">
        <v>84000</v>
      </c>
      <c r="H81" s="19">
        <v>84000</v>
      </c>
      <c r="I81" s="9">
        <f>I82</f>
        <v>84000</v>
      </c>
      <c r="J81" s="9">
        <f t="shared" si="0"/>
        <v>100</v>
      </c>
    </row>
    <row r="82" spans="1:10" ht="36" customHeight="1" x14ac:dyDescent="0.2">
      <c r="A82" s="20" t="s">
        <v>33</v>
      </c>
      <c r="B82" s="18" t="s">
        <v>17</v>
      </c>
      <c r="C82" s="18" t="s">
        <v>19</v>
      </c>
      <c r="D82" s="18" t="s">
        <v>38</v>
      </c>
      <c r="E82" s="18" t="s">
        <v>255</v>
      </c>
      <c r="F82" s="18" t="s">
        <v>34</v>
      </c>
      <c r="G82" s="19">
        <v>84000</v>
      </c>
      <c r="H82" s="19">
        <v>84000</v>
      </c>
      <c r="I82" s="49">
        <v>84000</v>
      </c>
      <c r="J82" s="9">
        <f t="shared" si="0"/>
        <v>100</v>
      </c>
    </row>
    <row r="83" spans="1:10" s="40" customFormat="1" ht="40.5" customHeight="1" x14ac:dyDescent="0.2">
      <c r="A83" s="94" t="s">
        <v>314</v>
      </c>
      <c r="B83" s="92" t="s">
        <v>17</v>
      </c>
      <c r="C83" s="92" t="s">
        <v>19</v>
      </c>
      <c r="D83" s="92" t="s">
        <v>38</v>
      </c>
      <c r="E83" s="92" t="s">
        <v>315</v>
      </c>
      <c r="F83" s="95" t="s">
        <v>0</v>
      </c>
      <c r="G83" s="93">
        <f t="shared" ref="G83:I84" si="28">G84</f>
        <v>21000</v>
      </c>
      <c r="H83" s="93">
        <f t="shared" si="28"/>
        <v>21000</v>
      </c>
      <c r="I83" s="93">
        <f t="shared" si="28"/>
        <v>0</v>
      </c>
      <c r="J83" s="89">
        <f t="shared" si="0"/>
        <v>0</v>
      </c>
    </row>
    <row r="84" spans="1:10" s="40" customFormat="1" ht="48.75" customHeight="1" x14ac:dyDescent="0.2">
      <c r="A84" s="94" t="s">
        <v>27</v>
      </c>
      <c r="B84" s="92" t="s">
        <v>17</v>
      </c>
      <c r="C84" s="92" t="s">
        <v>19</v>
      </c>
      <c r="D84" s="92" t="s">
        <v>38</v>
      </c>
      <c r="E84" s="92" t="s">
        <v>315</v>
      </c>
      <c r="F84" s="92" t="s">
        <v>28</v>
      </c>
      <c r="G84" s="93">
        <f t="shared" si="28"/>
        <v>21000</v>
      </c>
      <c r="H84" s="93">
        <f t="shared" si="28"/>
        <v>21000</v>
      </c>
      <c r="I84" s="93">
        <f t="shared" si="28"/>
        <v>0</v>
      </c>
      <c r="J84" s="89">
        <f t="shared" si="0"/>
        <v>0</v>
      </c>
    </row>
    <row r="85" spans="1:10" s="40" customFormat="1" ht="57" customHeight="1" x14ac:dyDescent="0.2">
      <c r="A85" s="94" t="s">
        <v>29</v>
      </c>
      <c r="B85" s="92" t="s">
        <v>17</v>
      </c>
      <c r="C85" s="92" t="s">
        <v>19</v>
      </c>
      <c r="D85" s="92" t="s">
        <v>38</v>
      </c>
      <c r="E85" s="92" t="s">
        <v>315</v>
      </c>
      <c r="F85" s="92" t="s">
        <v>30</v>
      </c>
      <c r="G85" s="93">
        <v>21000</v>
      </c>
      <c r="H85" s="93">
        <v>21000</v>
      </c>
      <c r="I85" s="53">
        <v>0</v>
      </c>
      <c r="J85" s="89">
        <f t="shared" si="0"/>
        <v>0</v>
      </c>
    </row>
    <row r="86" spans="1:10" ht="99" customHeight="1" x14ac:dyDescent="0.2">
      <c r="A86" s="20" t="s">
        <v>233</v>
      </c>
      <c r="B86" s="18" t="s">
        <v>17</v>
      </c>
      <c r="C86" s="18" t="s">
        <v>19</v>
      </c>
      <c r="D86" s="18" t="s">
        <v>38</v>
      </c>
      <c r="E86" s="18" t="s">
        <v>256</v>
      </c>
      <c r="F86" s="21" t="s">
        <v>0</v>
      </c>
      <c r="G86" s="89">
        <f t="shared" ref="G86:H87" si="29">G87</f>
        <v>16000</v>
      </c>
      <c r="H86" s="89">
        <f t="shared" si="29"/>
        <v>16000</v>
      </c>
      <c r="I86" s="9">
        <f>I87</f>
        <v>0</v>
      </c>
      <c r="J86" s="9">
        <f t="shared" si="0"/>
        <v>0</v>
      </c>
    </row>
    <row r="87" spans="1:10" ht="60" customHeight="1" x14ac:dyDescent="0.2">
      <c r="A87" s="20" t="s">
        <v>27</v>
      </c>
      <c r="B87" s="18" t="s">
        <v>17</v>
      </c>
      <c r="C87" s="18" t="s">
        <v>19</v>
      </c>
      <c r="D87" s="18" t="s">
        <v>38</v>
      </c>
      <c r="E87" s="18" t="s">
        <v>256</v>
      </c>
      <c r="F87" s="18" t="s">
        <v>28</v>
      </c>
      <c r="G87" s="89">
        <f t="shared" si="29"/>
        <v>16000</v>
      </c>
      <c r="H87" s="89">
        <f t="shared" si="29"/>
        <v>16000</v>
      </c>
      <c r="I87" s="9">
        <f>I88</f>
        <v>0</v>
      </c>
      <c r="J87" s="9">
        <f t="shared" si="0"/>
        <v>0</v>
      </c>
    </row>
    <row r="88" spans="1:10" ht="48.75" customHeight="1" x14ac:dyDescent="0.2">
      <c r="A88" s="20" t="s">
        <v>29</v>
      </c>
      <c r="B88" s="18" t="s">
        <v>17</v>
      </c>
      <c r="C88" s="18" t="s">
        <v>19</v>
      </c>
      <c r="D88" s="18" t="s">
        <v>38</v>
      </c>
      <c r="E88" s="18" t="s">
        <v>256</v>
      </c>
      <c r="F88" s="18" t="s">
        <v>30</v>
      </c>
      <c r="G88" s="19">
        <v>16000</v>
      </c>
      <c r="H88" s="19">
        <v>16000</v>
      </c>
      <c r="I88" s="9">
        <v>0</v>
      </c>
      <c r="J88" s="9">
        <f t="shared" si="0"/>
        <v>0</v>
      </c>
    </row>
    <row r="89" spans="1:10" ht="31.5" customHeight="1" x14ac:dyDescent="0.2">
      <c r="A89" s="24" t="s">
        <v>48</v>
      </c>
      <c r="B89" s="18" t="s">
        <v>17</v>
      </c>
      <c r="C89" s="18" t="s">
        <v>49</v>
      </c>
      <c r="D89" s="18" t="s">
        <v>0</v>
      </c>
      <c r="E89" s="18" t="s">
        <v>0</v>
      </c>
      <c r="F89" s="18" t="s">
        <v>0</v>
      </c>
      <c r="G89" s="68">
        <f t="shared" ref="G89:H92" si="30">G90</f>
        <v>1679712</v>
      </c>
      <c r="H89" s="68">
        <f t="shared" si="30"/>
        <v>1679712</v>
      </c>
      <c r="I89" s="9">
        <f>I90</f>
        <v>675247.93</v>
      </c>
      <c r="J89" s="9">
        <f t="shared" si="0"/>
        <v>40.200220633060908</v>
      </c>
    </row>
    <row r="90" spans="1:10" ht="36" customHeight="1" x14ac:dyDescent="0.2">
      <c r="A90" s="24" t="s">
        <v>50</v>
      </c>
      <c r="B90" s="18" t="s">
        <v>17</v>
      </c>
      <c r="C90" s="18" t="s">
        <v>49</v>
      </c>
      <c r="D90" s="18" t="s">
        <v>51</v>
      </c>
      <c r="E90" s="18" t="s">
        <v>0</v>
      </c>
      <c r="F90" s="18" t="s">
        <v>0</v>
      </c>
      <c r="G90" s="68">
        <f t="shared" si="30"/>
        <v>1679712</v>
      </c>
      <c r="H90" s="68">
        <f t="shared" si="30"/>
        <v>1679712</v>
      </c>
      <c r="I90" s="9">
        <f>I91</f>
        <v>675247.93</v>
      </c>
      <c r="J90" s="9">
        <f t="shared" si="0"/>
        <v>40.200220633060908</v>
      </c>
    </row>
    <row r="91" spans="1:10" ht="66.75" customHeight="1" x14ac:dyDescent="0.2">
      <c r="A91" s="20" t="s">
        <v>173</v>
      </c>
      <c r="B91" s="18" t="s">
        <v>17</v>
      </c>
      <c r="C91" s="18" t="s">
        <v>49</v>
      </c>
      <c r="D91" s="18" t="s">
        <v>51</v>
      </c>
      <c r="E91" s="18" t="s">
        <v>174</v>
      </c>
      <c r="F91" s="21" t="s">
        <v>0</v>
      </c>
      <c r="G91" s="68">
        <f t="shared" si="30"/>
        <v>1679712</v>
      </c>
      <c r="H91" s="68">
        <f t="shared" si="30"/>
        <v>1679712</v>
      </c>
      <c r="I91" s="9">
        <f>I92</f>
        <v>675247.93</v>
      </c>
      <c r="J91" s="9">
        <f t="shared" ref="J91:J167" si="31">I91/H91*100</f>
        <v>40.200220633060908</v>
      </c>
    </row>
    <row r="92" spans="1:10" ht="100.5" customHeight="1" x14ac:dyDescent="0.2">
      <c r="A92" s="20" t="s">
        <v>22</v>
      </c>
      <c r="B92" s="18" t="s">
        <v>17</v>
      </c>
      <c r="C92" s="18" t="s">
        <v>49</v>
      </c>
      <c r="D92" s="18" t="s">
        <v>51</v>
      </c>
      <c r="E92" s="18" t="s">
        <v>174</v>
      </c>
      <c r="F92" s="18" t="s">
        <v>23</v>
      </c>
      <c r="G92" s="68">
        <f t="shared" si="30"/>
        <v>1679712</v>
      </c>
      <c r="H92" s="68">
        <f t="shared" si="30"/>
        <v>1679712</v>
      </c>
      <c r="I92" s="9">
        <f>I93</f>
        <v>675247.93</v>
      </c>
      <c r="J92" s="9">
        <f t="shared" si="31"/>
        <v>40.200220633060908</v>
      </c>
    </row>
    <row r="93" spans="1:10" ht="63" customHeight="1" x14ac:dyDescent="0.2">
      <c r="A93" s="20" t="s">
        <v>24</v>
      </c>
      <c r="B93" s="18" t="s">
        <v>17</v>
      </c>
      <c r="C93" s="18" t="s">
        <v>49</v>
      </c>
      <c r="D93" s="18" t="s">
        <v>51</v>
      </c>
      <c r="E93" s="18" t="s">
        <v>174</v>
      </c>
      <c r="F93" s="18" t="s">
        <v>25</v>
      </c>
      <c r="G93" s="19">
        <v>1679712</v>
      </c>
      <c r="H93" s="19">
        <v>1679712</v>
      </c>
      <c r="I93" s="9">
        <v>675247.93</v>
      </c>
      <c r="J93" s="9">
        <f t="shared" si="31"/>
        <v>40.200220633060908</v>
      </c>
    </row>
    <row r="94" spans="1:10" ht="42.75" customHeight="1" x14ac:dyDescent="0.2">
      <c r="A94" s="24" t="s">
        <v>52</v>
      </c>
      <c r="B94" s="18" t="s">
        <v>17</v>
      </c>
      <c r="C94" s="18" t="s">
        <v>51</v>
      </c>
      <c r="D94" s="18" t="s">
        <v>0</v>
      </c>
      <c r="E94" s="18" t="s">
        <v>0</v>
      </c>
      <c r="F94" s="18" t="s">
        <v>0</v>
      </c>
      <c r="G94" s="89">
        <f t="shared" ref="G94:H94" si="32">G95</f>
        <v>11038217</v>
      </c>
      <c r="H94" s="89">
        <f t="shared" si="32"/>
        <v>11038217</v>
      </c>
      <c r="I94" s="9">
        <f>I95</f>
        <v>3796592.44</v>
      </c>
      <c r="J94" s="9">
        <f t="shared" si="31"/>
        <v>34.394979189120853</v>
      </c>
    </row>
    <row r="95" spans="1:10" ht="72" customHeight="1" x14ac:dyDescent="0.2">
      <c r="A95" s="24" t="s">
        <v>224</v>
      </c>
      <c r="B95" s="18" t="s">
        <v>17</v>
      </c>
      <c r="C95" s="18" t="s">
        <v>51</v>
      </c>
      <c r="D95" s="18" t="s">
        <v>77</v>
      </c>
      <c r="E95" s="18" t="s">
        <v>0</v>
      </c>
      <c r="F95" s="18" t="s">
        <v>0</v>
      </c>
      <c r="G95" s="89">
        <f t="shared" ref="G95:H95" si="33">G96+G101</f>
        <v>11038217</v>
      </c>
      <c r="H95" s="89">
        <f t="shared" si="33"/>
        <v>11038217</v>
      </c>
      <c r="I95" s="9">
        <f>I96+I101</f>
        <v>3796592.44</v>
      </c>
      <c r="J95" s="9">
        <f t="shared" si="31"/>
        <v>34.394979189120853</v>
      </c>
    </row>
    <row r="96" spans="1:10" ht="33" customHeight="1" x14ac:dyDescent="0.2">
      <c r="A96" s="20" t="s">
        <v>54</v>
      </c>
      <c r="B96" s="18" t="s">
        <v>17</v>
      </c>
      <c r="C96" s="18" t="s">
        <v>51</v>
      </c>
      <c r="D96" s="18" t="s">
        <v>77</v>
      </c>
      <c r="E96" s="18" t="s">
        <v>175</v>
      </c>
      <c r="F96" s="21" t="s">
        <v>0</v>
      </c>
      <c r="G96" s="9">
        <f t="shared" ref="G96:H96" si="34">G97+G99</f>
        <v>8267177</v>
      </c>
      <c r="H96" s="9">
        <f t="shared" si="34"/>
        <v>8267177</v>
      </c>
      <c r="I96" s="9">
        <f>I97+I99</f>
        <v>3580392.44</v>
      </c>
      <c r="J96" s="9">
        <f t="shared" si="31"/>
        <v>43.308525268057039</v>
      </c>
    </row>
    <row r="97" spans="1:10" ht="44.25" customHeight="1" x14ac:dyDescent="0.2">
      <c r="A97" s="20" t="s">
        <v>22</v>
      </c>
      <c r="B97" s="18" t="s">
        <v>17</v>
      </c>
      <c r="C97" s="18" t="s">
        <v>51</v>
      </c>
      <c r="D97" s="18" t="s">
        <v>77</v>
      </c>
      <c r="E97" s="18" t="s">
        <v>175</v>
      </c>
      <c r="F97" s="18" t="s">
        <v>23</v>
      </c>
      <c r="G97" s="89">
        <f t="shared" ref="G97:H97" si="35">G98</f>
        <v>6321876</v>
      </c>
      <c r="H97" s="89">
        <f t="shared" si="35"/>
        <v>6321876</v>
      </c>
      <c r="I97" s="9">
        <f>I98</f>
        <v>2676511.62</v>
      </c>
      <c r="J97" s="9">
        <f t="shared" si="31"/>
        <v>42.337300193803237</v>
      </c>
    </row>
    <row r="98" spans="1:10" ht="42" customHeight="1" x14ac:dyDescent="0.2">
      <c r="A98" s="20" t="s">
        <v>46</v>
      </c>
      <c r="B98" s="18" t="s">
        <v>17</v>
      </c>
      <c r="C98" s="18" t="s">
        <v>51</v>
      </c>
      <c r="D98" s="18" t="s">
        <v>77</v>
      </c>
      <c r="E98" s="18" t="s">
        <v>175</v>
      </c>
      <c r="F98" s="18" t="s">
        <v>47</v>
      </c>
      <c r="G98" s="19">
        <v>6321876</v>
      </c>
      <c r="H98" s="19">
        <v>6321876</v>
      </c>
      <c r="I98" s="25">
        <v>2676511.62</v>
      </c>
      <c r="J98" s="9">
        <f t="shared" si="31"/>
        <v>42.337300193803237</v>
      </c>
    </row>
    <row r="99" spans="1:10" ht="56.25" customHeight="1" x14ac:dyDescent="0.2">
      <c r="A99" s="20" t="s">
        <v>27</v>
      </c>
      <c r="B99" s="18" t="s">
        <v>17</v>
      </c>
      <c r="C99" s="18" t="s">
        <v>51</v>
      </c>
      <c r="D99" s="18" t="s">
        <v>77</v>
      </c>
      <c r="E99" s="18" t="s">
        <v>175</v>
      </c>
      <c r="F99" s="18" t="s">
        <v>28</v>
      </c>
      <c r="G99" s="19">
        <f>G100</f>
        <v>1945301</v>
      </c>
      <c r="H99" s="19">
        <f>H100</f>
        <v>1945301</v>
      </c>
      <c r="I99" s="9">
        <f>I100</f>
        <v>903880.82</v>
      </c>
      <c r="J99" s="9">
        <f t="shared" si="31"/>
        <v>46.46483089249427</v>
      </c>
    </row>
    <row r="100" spans="1:10" ht="55.5" customHeight="1" x14ac:dyDescent="0.2">
      <c r="A100" s="20" t="s">
        <v>29</v>
      </c>
      <c r="B100" s="18" t="s">
        <v>17</v>
      </c>
      <c r="C100" s="18" t="s">
        <v>51</v>
      </c>
      <c r="D100" s="18" t="s">
        <v>77</v>
      </c>
      <c r="E100" s="18" t="s">
        <v>175</v>
      </c>
      <c r="F100" s="18" t="s">
        <v>30</v>
      </c>
      <c r="G100" s="19">
        <v>1945301</v>
      </c>
      <c r="H100" s="19">
        <v>1945301</v>
      </c>
      <c r="I100" s="9">
        <v>903880.82</v>
      </c>
      <c r="J100" s="9">
        <f t="shared" si="31"/>
        <v>46.46483089249427</v>
      </c>
    </row>
    <row r="101" spans="1:10" s="91" customFormat="1" ht="69.75" customHeight="1" x14ac:dyDescent="0.2">
      <c r="A101" s="98" t="s">
        <v>316</v>
      </c>
      <c r="B101" s="96" t="s">
        <v>17</v>
      </c>
      <c r="C101" s="96" t="s">
        <v>51</v>
      </c>
      <c r="D101" s="96" t="s">
        <v>77</v>
      </c>
      <c r="E101" s="96" t="s">
        <v>317</v>
      </c>
      <c r="F101" s="99" t="s">
        <v>0</v>
      </c>
      <c r="G101" s="97">
        <f t="shared" ref="G101:I102" si="36">G102</f>
        <v>2771040</v>
      </c>
      <c r="H101" s="97">
        <f t="shared" si="36"/>
        <v>2771040</v>
      </c>
      <c r="I101" s="97">
        <f t="shared" si="36"/>
        <v>216200</v>
      </c>
      <c r="J101" s="89">
        <f t="shared" si="31"/>
        <v>7.8021248339973441</v>
      </c>
    </row>
    <row r="102" spans="1:10" s="91" customFormat="1" ht="55.5" customHeight="1" x14ac:dyDescent="0.2">
      <c r="A102" s="98" t="s">
        <v>27</v>
      </c>
      <c r="B102" s="96" t="s">
        <v>17</v>
      </c>
      <c r="C102" s="96" t="s">
        <v>51</v>
      </c>
      <c r="D102" s="96" t="s">
        <v>77</v>
      </c>
      <c r="E102" s="96" t="s">
        <v>317</v>
      </c>
      <c r="F102" s="96" t="s">
        <v>28</v>
      </c>
      <c r="G102" s="97">
        <f t="shared" si="36"/>
        <v>2771040</v>
      </c>
      <c r="H102" s="97">
        <f t="shared" si="36"/>
        <v>2771040</v>
      </c>
      <c r="I102" s="97">
        <f t="shared" si="36"/>
        <v>216200</v>
      </c>
      <c r="J102" s="89">
        <f t="shared" si="31"/>
        <v>7.8021248339973441</v>
      </c>
    </row>
    <row r="103" spans="1:10" s="91" customFormat="1" ht="55.5" customHeight="1" x14ac:dyDescent="0.2">
      <c r="A103" s="98" t="s">
        <v>29</v>
      </c>
      <c r="B103" s="96" t="s">
        <v>17</v>
      </c>
      <c r="C103" s="96" t="s">
        <v>51</v>
      </c>
      <c r="D103" s="96" t="s">
        <v>77</v>
      </c>
      <c r="E103" s="96" t="s">
        <v>317</v>
      </c>
      <c r="F103" s="96" t="s">
        <v>30</v>
      </c>
      <c r="G103" s="97">
        <v>2771040</v>
      </c>
      <c r="H103" s="97">
        <v>2771040</v>
      </c>
      <c r="I103" s="89">
        <v>216200</v>
      </c>
      <c r="J103" s="89">
        <f t="shared" si="31"/>
        <v>7.8021248339973441</v>
      </c>
    </row>
    <row r="104" spans="1:10" ht="35.25" customHeight="1" x14ac:dyDescent="0.2">
      <c r="A104" s="24" t="s">
        <v>55</v>
      </c>
      <c r="B104" s="18" t="s">
        <v>17</v>
      </c>
      <c r="C104" s="18" t="s">
        <v>20</v>
      </c>
      <c r="D104" s="18" t="s">
        <v>0</v>
      </c>
      <c r="E104" s="18" t="s">
        <v>0</v>
      </c>
      <c r="F104" s="18" t="s">
        <v>0</v>
      </c>
      <c r="G104" s="73">
        <f>G105+G109+G113+G120</f>
        <v>146978655.21000001</v>
      </c>
      <c r="H104" s="73">
        <f>H105+H109+H113+H120</f>
        <v>146978655.21000001</v>
      </c>
      <c r="I104" s="9">
        <f>I105+I109+I113+I120</f>
        <v>62898348.679999992</v>
      </c>
      <c r="J104" s="9">
        <f t="shared" si="31"/>
        <v>42.794206131585675</v>
      </c>
    </row>
    <row r="105" spans="1:10" ht="38.25" customHeight="1" x14ac:dyDescent="0.2">
      <c r="A105" s="24" t="s">
        <v>56</v>
      </c>
      <c r="B105" s="18" t="s">
        <v>17</v>
      </c>
      <c r="C105" s="18" t="s">
        <v>20</v>
      </c>
      <c r="D105" s="18" t="s">
        <v>36</v>
      </c>
      <c r="E105" s="18" t="s">
        <v>0</v>
      </c>
      <c r="F105" s="18" t="s">
        <v>0</v>
      </c>
      <c r="G105" s="89">
        <f t="shared" ref="G105:H105" si="37">G106</f>
        <v>307240</v>
      </c>
      <c r="H105" s="89">
        <f t="shared" si="37"/>
        <v>307240</v>
      </c>
      <c r="I105" s="9">
        <f>I106</f>
        <v>126338</v>
      </c>
      <c r="J105" s="9">
        <f t="shared" si="31"/>
        <v>41.120296836349432</v>
      </c>
    </row>
    <row r="106" spans="1:10" ht="181.5" customHeight="1" x14ac:dyDescent="0.2">
      <c r="A106" s="20" t="s">
        <v>176</v>
      </c>
      <c r="B106" s="18" t="s">
        <v>17</v>
      </c>
      <c r="C106" s="18" t="s">
        <v>20</v>
      </c>
      <c r="D106" s="18" t="s">
        <v>36</v>
      </c>
      <c r="E106" s="18" t="s">
        <v>177</v>
      </c>
      <c r="F106" s="21" t="s">
        <v>0</v>
      </c>
      <c r="G106" s="89">
        <f t="shared" ref="G106:I107" si="38">G107</f>
        <v>307240</v>
      </c>
      <c r="H106" s="89">
        <f t="shared" si="38"/>
        <v>307240</v>
      </c>
      <c r="I106" s="9">
        <f t="shared" si="38"/>
        <v>126338</v>
      </c>
      <c r="J106" s="9">
        <f t="shared" si="31"/>
        <v>41.120296836349432</v>
      </c>
    </row>
    <row r="107" spans="1:10" ht="60" customHeight="1" x14ac:dyDescent="0.2">
      <c r="A107" s="20" t="s">
        <v>27</v>
      </c>
      <c r="B107" s="18" t="s">
        <v>17</v>
      </c>
      <c r="C107" s="18" t="s">
        <v>20</v>
      </c>
      <c r="D107" s="18" t="s">
        <v>36</v>
      </c>
      <c r="E107" s="18" t="s">
        <v>177</v>
      </c>
      <c r="F107" s="18" t="s">
        <v>28</v>
      </c>
      <c r="G107" s="89">
        <f t="shared" si="38"/>
        <v>307240</v>
      </c>
      <c r="H107" s="89">
        <f t="shared" si="38"/>
        <v>307240</v>
      </c>
      <c r="I107" s="9">
        <f t="shared" si="38"/>
        <v>126338</v>
      </c>
      <c r="J107" s="9">
        <f t="shared" si="31"/>
        <v>41.120296836349432</v>
      </c>
    </row>
    <row r="108" spans="1:10" ht="62.25" customHeight="1" x14ac:dyDescent="0.2">
      <c r="A108" s="20" t="s">
        <v>29</v>
      </c>
      <c r="B108" s="18" t="s">
        <v>17</v>
      </c>
      <c r="C108" s="18" t="s">
        <v>20</v>
      </c>
      <c r="D108" s="18" t="s">
        <v>36</v>
      </c>
      <c r="E108" s="18" t="s">
        <v>177</v>
      </c>
      <c r="F108" s="18" t="s">
        <v>30</v>
      </c>
      <c r="G108" s="19">
        <v>307240</v>
      </c>
      <c r="H108" s="19">
        <v>307240</v>
      </c>
      <c r="I108" s="9">
        <v>126338</v>
      </c>
      <c r="J108" s="9">
        <f t="shared" si="31"/>
        <v>41.120296836349432</v>
      </c>
    </row>
    <row r="109" spans="1:10" ht="30" customHeight="1" x14ac:dyDescent="0.2">
      <c r="A109" s="24" t="s">
        <v>57</v>
      </c>
      <c r="B109" s="18" t="s">
        <v>17</v>
      </c>
      <c r="C109" s="18" t="s">
        <v>20</v>
      </c>
      <c r="D109" s="18" t="s">
        <v>58</v>
      </c>
      <c r="E109" s="18" t="s">
        <v>0</v>
      </c>
      <c r="F109" s="18" t="s">
        <v>0</v>
      </c>
      <c r="G109" s="19">
        <f t="shared" ref="G109:I111" si="39">G110</f>
        <v>14066039</v>
      </c>
      <c r="H109" s="19">
        <f t="shared" si="39"/>
        <v>14066039</v>
      </c>
      <c r="I109" s="19">
        <f t="shared" si="39"/>
        <v>9904018.4399999995</v>
      </c>
      <c r="J109" s="9">
        <f t="shared" si="31"/>
        <v>70.41085582088887</v>
      </c>
    </row>
    <row r="110" spans="1:10" ht="132.75" customHeight="1" x14ac:dyDescent="0.2">
      <c r="A110" s="103" t="s">
        <v>318</v>
      </c>
      <c r="B110" s="101" t="s">
        <v>17</v>
      </c>
      <c r="C110" s="101" t="s">
        <v>20</v>
      </c>
      <c r="D110" s="101" t="s">
        <v>58</v>
      </c>
      <c r="E110" s="101" t="s">
        <v>319</v>
      </c>
      <c r="F110" s="104" t="s">
        <v>0</v>
      </c>
      <c r="G110" s="102">
        <f t="shared" si="39"/>
        <v>14066039</v>
      </c>
      <c r="H110" s="102">
        <f t="shared" si="39"/>
        <v>14066039</v>
      </c>
      <c r="I110" s="102">
        <f t="shared" si="39"/>
        <v>9904018.4399999995</v>
      </c>
      <c r="J110" s="9">
        <f t="shared" si="31"/>
        <v>70.41085582088887</v>
      </c>
    </row>
    <row r="111" spans="1:10" s="10" customFormat="1" ht="66" customHeight="1" x14ac:dyDescent="0.2">
      <c r="A111" s="103" t="s">
        <v>27</v>
      </c>
      <c r="B111" s="101" t="s">
        <v>17</v>
      </c>
      <c r="C111" s="101" t="s">
        <v>20</v>
      </c>
      <c r="D111" s="101" t="s">
        <v>58</v>
      </c>
      <c r="E111" s="101" t="s">
        <v>319</v>
      </c>
      <c r="F111" s="101" t="s">
        <v>28</v>
      </c>
      <c r="G111" s="102">
        <f t="shared" si="39"/>
        <v>14066039</v>
      </c>
      <c r="H111" s="102">
        <f t="shared" si="39"/>
        <v>14066039</v>
      </c>
      <c r="I111" s="19">
        <f t="shared" si="39"/>
        <v>9904018.4399999995</v>
      </c>
      <c r="J111" s="9">
        <f t="shared" si="31"/>
        <v>70.41085582088887</v>
      </c>
    </row>
    <row r="112" spans="1:10" s="10" customFormat="1" ht="61.5" customHeight="1" x14ac:dyDescent="0.2">
      <c r="A112" s="103" t="s">
        <v>29</v>
      </c>
      <c r="B112" s="101" t="s">
        <v>17</v>
      </c>
      <c r="C112" s="101" t="s">
        <v>20</v>
      </c>
      <c r="D112" s="101" t="s">
        <v>58</v>
      </c>
      <c r="E112" s="101" t="s">
        <v>319</v>
      </c>
      <c r="F112" s="101" t="s">
        <v>30</v>
      </c>
      <c r="G112" s="102">
        <v>14066039</v>
      </c>
      <c r="H112" s="102">
        <v>14066039</v>
      </c>
      <c r="I112" s="19">
        <v>9904018.4399999995</v>
      </c>
      <c r="J112" s="9">
        <f t="shared" si="31"/>
        <v>70.41085582088887</v>
      </c>
    </row>
    <row r="113" spans="1:10" ht="36" customHeight="1" x14ac:dyDescent="0.2">
      <c r="A113" s="24" t="s">
        <v>59</v>
      </c>
      <c r="B113" s="18" t="s">
        <v>17</v>
      </c>
      <c r="C113" s="18" t="s">
        <v>20</v>
      </c>
      <c r="D113" s="18" t="s">
        <v>53</v>
      </c>
      <c r="E113" s="18" t="s">
        <v>0</v>
      </c>
      <c r="F113" s="18" t="s">
        <v>0</v>
      </c>
      <c r="G113" s="49">
        <f t="shared" ref="G113:H113" si="40">G114+G117</f>
        <v>130688125.21000001</v>
      </c>
      <c r="H113" s="49">
        <f t="shared" si="40"/>
        <v>130688125.21000001</v>
      </c>
      <c r="I113" s="9">
        <f>I114+I117</f>
        <v>52867992.239999995</v>
      </c>
      <c r="J113" s="9">
        <f t="shared" si="31"/>
        <v>40.453554716656562</v>
      </c>
    </row>
    <row r="114" spans="1:10" ht="60.75" customHeight="1" x14ac:dyDescent="0.2">
      <c r="A114" s="20" t="s">
        <v>60</v>
      </c>
      <c r="B114" s="18" t="s">
        <v>17</v>
      </c>
      <c r="C114" s="18" t="s">
        <v>20</v>
      </c>
      <c r="D114" s="18" t="s">
        <v>53</v>
      </c>
      <c r="E114" s="18" t="s">
        <v>257</v>
      </c>
      <c r="F114" s="21" t="s">
        <v>0</v>
      </c>
      <c r="G114" s="89">
        <f t="shared" ref="G114:H115" si="41">G115</f>
        <v>43143639.68</v>
      </c>
      <c r="H114" s="89">
        <f t="shared" si="41"/>
        <v>43143639.68</v>
      </c>
      <c r="I114" s="9">
        <f>I115</f>
        <v>20783161.829999998</v>
      </c>
      <c r="J114" s="9">
        <f t="shared" si="31"/>
        <v>48.172017901480856</v>
      </c>
    </row>
    <row r="115" spans="1:10" ht="61.5" customHeight="1" x14ac:dyDescent="0.2">
      <c r="A115" s="20" t="s">
        <v>27</v>
      </c>
      <c r="B115" s="18" t="s">
        <v>17</v>
      </c>
      <c r="C115" s="18" t="s">
        <v>20</v>
      </c>
      <c r="D115" s="18" t="s">
        <v>53</v>
      </c>
      <c r="E115" s="18" t="s">
        <v>257</v>
      </c>
      <c r="F115" s="18" t="s">
        <v>28</v>
      </c>
      <c r="G115" s="89">
        <f t="shared" si="41"/>
        <v>43143639.68</v>
      </c>
      <c r="H115" s="89">
        <f t="shared" si="41"/>
        <v>43143639.68</v>
      </c>
      <c r="I115" s="9">
        <f>I116</f>
        <v>20783161.829999998</v>
      </c>
      <c r="J115" s="9">
        <f t="shared" si="31"/>
        <v>48.172017901480856</v>
      </c>
    </row>
    <row r="116" spans="1:10" ht="68.25" customHeight="1" x14ac:dyDescent="0.2">
      <c r="A116" s="20" t="s">
        <v>29</v>
      </c>
      <c r="B116" s="18" t="s">
        <v>17</v>
      </c>
      <c r="C116" s="18" t="s">
        <v>20</v>
      </c>
      <c r="D116" s="18" t="s">
        <v>53</v>
      </c>
      <c r="E116" s="18" t="s">
        <v>257</v>
      </c>
      <c r="F116" s="18" t="s">
        <v>30</v>
      </c>
      <c r="G116" s="19">
        <v>43143639.68</v>
      </c>
      <c r="H116" s="19">
        <v>43143639.68</v>
      </c>
      <c r="I116" s="9">
        <v>20783161.829999998</v>
      </c>
      <c r="J116" s="9">
        <f t="shared" si="31"/>
        <v>48.172017901480856</v>
      </c>
    </row>
    <row r="117" spans="1:10" ht="59.25" customHeight="1" x14ac:dyDescent="0.2">
      <c r="A117" s="20" t="s">
        <v>61</v>
      </c>
      <c r="B117" s="18" t="s">
        <v>17</v>
      </c>
      <c r="C117" s="18" t="s">
        <v>20</v>
      </c>
      <c r="D117" s="18" t="s">
        <v>53</v>
      </c>
      <c r="E117" s="18" t="s">
        <v>258</v>
      </c>
      <c r="F117" s="21" t="s">
        <v>0</v>
      </c>
      <c r="G117" s="49">
        <f t="shared" ref="G117:I118" si="42">G118</f>
        <v>87544485.530000001</v>
      </c>
      <c r="H117" s="49">
        <f t="shared" si="42"/>
        <v>87544485.530000001</v>
      </c>
      <c r="I117" s="9">
        <f t="shared" si="42"/>
        <v>32084830.41</v>
      </c>
      <c r="J117" s="9">
        <f t="shared" si="31"/>
        <v>36.64974465925107</v>
      </c>
    </row>
    <row r="118" spans="1:10" ht="48.95" customHeight="1" x14ac:dyDescent="0.2">
      <c r="A118" s="20" t="s">
        <v>27</v>
      </c>
      <c r="B118" s="18" t="s">
        <v>17</v>
      </c>
      <c r="C118" s="18" t="s">
        <v>20</v>
      </c>
      <c r="D118" s="18" t="s">
        <v>53</v>
      </c>
      <c r="E118" s="18" t="s">
        <v>258</v>
      </c>
      <c r="F118" s="18" t="s">
        <v>28</v>
      </c>
      <c r="G118" s="49">
        <f t="shared" si="42"/>
        <v>87544485.530000001</v>
      </c>
      <c r="H118" s="49">
        <f t="shared" si="42"/>
        <v>87544485.530000001</v>
      </c>
      <c r="I118" s="9">
        <f t="shared" si="42"/>
        <v>32084830.41</v>
      </c>
      <c r="J118" s="9">
        <f t="shared" si="31"/>
        <v>36.64974465925107</v>
      </c>
    </row>
    <row r="119" spans="1:10" ht="70.5" customHeight="1" x14ac:dyDescent="0.2">
      <c r="A119" s="20" t="s">
        <v>29</v>
      </c>
      <c r="B119" s="18" t="s">
        <v>17</v>
      </c>
      <c r="C119" s="18" t="s">
        <v>20</v>
      </c>
      <c r="D119" s="18" t="s">
        <v>53</v>
      </c>
      <c r="E119" s="18" t="s">
        <v>258</v>
      </c>
      <c r="F119" s="18" t="s">
        <v>30</v>
      </c>
      <c r="G119" s="19">
        <v>87544485.530000001</v>
      </c>
      <c r="H119" s="19">
        <v>87544485.530000001</v>
      </c>
      <c r="I119" s="9">
        <v>32084830.41</v>
      </c>
      <c r="J119" s="9">
        <f t="shared" si="31"/>
        <v>36.64974465925107</v>
      </c>
    </row>
    <row r="120" spans="1:10" s="66" customFormat="1" ht="47.25" customHeight="1" x14ac:dyDescent="0.2">
      <c r="A120" s="72" t="s">
        <v>301</v>
      </c>
      <c r="B120" s="71" t="s">
        <v>17</v>
      </c>
      <c r="C120" s="71" t="s">
        <v>20</v>
      </c>
      <c r="D120" s="71" t="s">
        <v>302</v>
      </c>
      <c r="E120" s="71" t="s">
        <v>0</v>
      </c>
      <c r="F120" s="71" t="s">
        <v>0</v>
      </c>
      <c r="G120" s="73">
        <f>G121+G124+G127</f>
        <v>1917251</v>
      </c>
      <c r="H120" s="89">
        <f>H121+H124+H127</f>
        <v>1917251</v>
      </c>
      <c r="I120" s="53">
        <f>I121+I124+I127</f>
        <v>0</v>
      </c>
      <c r="J120" s="73">
        <f t="shared" si="31"/>
        <v>0</v>
      </c>
    </row>
    <row r="121" spans="1:10" s="66" customFormat="1" ht="45" customHeight="1" x14ac:dyDescent="0.2">
      <c r="A121" s="108" t="s">
        <v>320</v>
      </c>
      <c r="B121" s="106" t="s">
        <v>17</v>
      </c>
      <c r="C121" s="106" t="s">
        <v>20</v>
      </c>
      <c r="D121" s="106" t="s">
        <v>302</v>
      </c>
      <c r="E121" s="106" t="s">
        <v>321</v>
      </c>
      <c r="F121" s="109" t="s">
        <v>0</v>
      </c>
      <c r="G121" s="107">
        <f t="shared" ref="G121:I122" si="43">G122</f>
        <v>200000</v>
      </c>
      <c r="H121" s="107">
        <f t="shared" si="43"/>
        <v>200000</v>
      </c>
      <c r="I121" s="53">
        <f t="shared" si="43"/>
        <v>0</v>
      </c>
      <c r="J121" s="73">
        <f t="shared" si="31"/>
        <v>0</v>
      </c>
    </row>
    <row r="122" spans="1:10" s="66" customFormat="1" ht="50.25" customHeight="1" x14ac:dyDescent="0.2">
      <c r="A122" s="108" t="s">
        <v>27</v>
      </c>
      <c r="B122" s="106" t="s">
        <v>17</v>
      </c>
      <c r="C122" s="106" t="s">
        <v>20</v>
      </c>
      <c r="D122" s="106" t="s">
        <v>302</v>
      </c>
      <c r="E122" s="106" t="s">
        <v>321</v>
      </c>
      <c r="F122" s="106" t="s">
        <v>28</v>
      </c>
      <c r="G122" s="107">
        <f t="shared" si="43"/>
        <v>200000</v>
      </c>
      <c r="H122" s="107">
        <f t="shared" si="43"/>
        <v>200000</v>
      </c>
      <c r="I122" s="53">
        <f t="shared" si="43"/>
        <v>0</v>
      </c>
      <c r="J122" s="73">
        <f t="shared" si="31"/>
        <v>0</v>
      </c>
    </row>
    <row r="123" spans="1:10" s="66" customFormat="1" ht="54.75" customHeight="1" x14ac:dyDescent="0.2">
      <c r="A123" s="108" t="s">
        <v>29</v>
      </c>
      <c r="B123" s="106" t="s">
        <v>17</v>
      </c>
      <c r="C123" s="106" t="s">
        <v>20</v>
      </c>
      <c r="D123" s="106" t="s">
        <v>302</v>
      </c>
      <c r="E123" s="106" t="s">
        <v>321</v>
      </c>
      <c r="F123" s="106" t="s">
        <v>30</v>
      </c>
      <c r="G123" s="107">
        <v>200000</v>
      </c>
      <c r="H123" s="107">
        <v>200000</v>
      </c>
      <c r="I123" s="53">
        <v>0</v>
      </c>
      <c r="J123" s="73">
        <f t="shared" si="31"/>
        <v>0</v>
      </c>
    </row>
    <row r="124" spans="1:10" s="100" customFormat="1" ht="44.25" customHeight="1" x14ac:dyDescent="0.2">
      <c r="A124" s="108" t="s">
        <v>322</v>
      </c>
      <c r="B124" s="106" t="s">
        <v>17</v>
      </c>
      <c r="C124" s="106" t="s">
        <v>20</v>
      </c>
      <c r="D124" s="106" t="s">
        <v>302</v>
      </c>
      <c r="E124" s="106" t="s">
        <v>323</v>
      </c>
      <c r="F124" s="109" t="s">
        <v>0</v>
      </c>
      <c r="G124" s="107">
        <f t="shared" ref="G124:I125" si="44">G125</f>
        <v>154000</v>
      </c>
      <c r="H124" s="107">
        <f t="shared" si="44"/>
        <v>154000</v>
      </c>
      <c r="I124" s="102">
        <f t="shared" si="44"/>
        <v>0</v>
      </c>
      <c r="J124" s="89">
        <f t="shared" si="31"/>
        <v>0</v>
      </c>
    </row>
    <row r="125" spans="1:10" s="100" customFormat="1" ht="57" customHeight="1" x14ac:dyDescent="0.2">
      <c r="A125" s="108" t="s">
        <v>27</v>
      </c>
      <c r="B125" s="106" t="s">
        <v>17</v>
      </c>
      <c r="C125" s="106" t="s">
        <v>20</v>
      </c>
      <c r="D125" s="106" t="s">
        <v>302</v>
      </c>
      <c r="E125" s="106" t="s">
        <v>323</v>
      </c>
      <c r="F125" s="106" t="s">
        <v>28</v>
      </c>
      <c r="G125" s="107">
        <f t="shared" si="44"/>
        <v>154000</v>
      </c>
      <c r="H125" s="107">
        <f t="shared" si="44"/>
        <v>154000</v>
      </c>
      <c r="I125" s="102">
        <f t="shared" si="44"/>
        <v>0</v>
      </c>
      <c r="J125" s="89">
        <f t="shared" si="31"/>
        <v>0</v>
      </c>
    </row>
    <row r="126" spans="1:10" s="100" customFormat="1" ht="51.75" customHeight="1" x14ac:dyDescent="0.2">
      <c r="A126" s="108" t="s">
        <v>29</v>
      </c>
      <c r="B126" s="106" t="s">
        <v>17</v>
      </c>
      <c r="C126" s="106" t="s">
        <v>20</v>
      </c>
      <c r="D126" s="106" t="s">
        <v>302</v>
      </c>
      <c r="E126" s="106" t="s">
        <v>323</v>
      </c>
      <c r="F126" s="106" t="s">
        <v>30</v>
      </c>
      <c r="G126" s="107">
        <v>154000</v>
      </c>
      <c r="H126" s="107">
        <v>154000</v>
      </c>
      <c r="I126" s="102">
        <v>0</v>
      </c>
      <c r="J126" s="89">
        <f t="shared" si="31"/>
        <v>0</v>
      </c>
    </row>
    <row r="127" spans="1:10" s="100" customFormat="1" ht="52.5" customHeight="1" x14ac:dyDescent="0.2">
      <c r="A127" s="108" t="s">
        <v>324</v>
      </c>
      <c r="B127" s="106" t="s">
        <v>17</v>
      </c>
      <c r="C127" s="106" t="s">
        <v>20</v>
      </c>
      <c r="D127" s="106" t="s">
        <v>302</v>
      </c>
      <c r="E127" s="106" t="s">
        <v>325</v>
      </c>
      <c r="F127" s="109" t="s">
        <v>0</v>
      </c>
      <c r="G127" s="107">
        <f t="shared" ref="G127:I128" si="45">G128</f>
        <v>1563251</v>
      </c>
      <c r="H127" s="107">
        <f t="shared" si="45"/>
        <v>1563251</v>
      </c>
      <c r="I127" s="102">
        <f t="shared" si="45"/>
        <v>0</v>
      </c>
      <c r="J127" s="89">
        <f t="shared" si="31"/>
        <v>0</v>
      </c>
    </row>
    <row r="128" spans="1:10" s="100" customFormat="1" ht="54.75" customHeight="1" x14ac:dyDescent="0.2">
      <c r="A128" s="108" t="s">
        <v>27</v>
      </c>
      <c r="B128" s="106" t="s">
        <v>17</v>
      </c>
      <c r="C128" s="106" t="s">
        <v>20</v>
      </c>
      <c r="D128" s="106" t="s">
        <v>302</v>
      </c>
      <c r="E128" s="106" t="s">
        <v>325</v>
      </c>
      <c r="F128" s="106" t="s">
        <v>28</v>
      </c>
      <c r="G128" s="107">
        <f t="shared" si="45"/>
        <v>1563251</v>
      </c>
      <c r="H128" s="107">
        <f t="shared" si="45"/>
        <v>1563251</v>
      </c>
      <c r="I128" s="102">
        <f t="shared" si="45"/>
        <v>0</v>
      </c>
      <c r="J128" s="89">
        <f t="shared" si="31"/>
        <v>0</v>
      </c>
    </row>
    <row r="129" spans="1:10" s="100" customFormat="1" ht="57.75" customHeight="1" x14ac:dyDescent="0.2">
      <c r="A129" s="108" t="s">
        <v>29</v>
      </c>
      <c r="B129" s="106" t="s">
        <v>17</v>
      </c>
      <c r="C129" s="106" t="s">
        <v>20</v>
      </c>
      <c r="D129" s="106" t="s">
        <v>302</v>
      </c>
      <c r="E129" s="106" t="s">
        <v>325</v>
      </c>
      <c r="F129" s="106" t="s">
        <v>30</v>
      </c>
      <c r="G129" s="107">
        <v>1563251</v>
      </c>
      <c r="H129" s="107">
        <v>1563251</v>
      </c>
      <c r="I129" s="102">
        <v>0</v>
      </c>
      <c r="J129" s="89">
        <f t="shared" si="31"/>
        <v>0</v>
      </c>
    </row>
    <row r="130" spans="1:10" ht="26.25" customHeight="1" x14ac:dyDescent="0.2">
      <c r="A130" s="24" t="s">
        <v>62</v>
      </c>
      <c r="B130" s="18" t="s">
        <v>17</v>
      </c>
      <c r="C130" s="18" t="s">
        <v>36</v>
      </c>
      <c r="D130" s="18" t="s">
        <v>0</v>
      </c>
      <c r="E130" s="18" t="s">
        <v>0</v>
      </c>
      <c r="F130" s="18" t="s">
        <v>0</v>
      </c>
      <c r="G130" s="49">
        <f>G131+G138+G148</f>
        <v>149853617.22999999</v>
      </c>
      <c r="H130" s="49">
        <f>H131+H138+H148</f>
        <v>149853617.22999999</v>
      </c>
      <c r="I130" s="9">
        <f>I131+I138+I148</f>
        <v>47296749.410000011</v>
      </c>
      <c r="J130" s="9">
        <f t="shared" si="31"/>
        <v>31.561967127832151</v>
      </c>
    </row>
    <row r="131" spans="1:10" ht="30" customHeight="1" x14ac:dyDescent="0.2">
      <c r="A131" s="24" t="s">
        <v>245</v>
      </c>
      <c r="B131" s="18" t="s">
        <v>17</v>
      </c>
      <c r="C131" s="18" t="s">
        <v>36</v>
      </c>
      <c r="D131" s="18" t="s">
        <v>19</v>
      </c>
      <c r="E131" s="18" t="s">
        <v>0</v>
      </c>
      <c r="F131" s="18" t="s">
        <v>0</v>
      </c>
      <c r="G131" s="89">
        <f>G135+G132</f>
        <v>709801</v>
      </c>
      <c r="H131" s="153">
        <f t="shared" ref="H131:I131" si="46">H135+H132</f>
        <v>709801</v>
      </c>
      <c r="I131" s="153">
        <f t="shared" si="46"/>
        <v>146249.16</v>
      </c>
      <c r="J131" s="9">
        <f t="shared" si="31"/>
        <v>20.604248232955435</v>
      </c>
    </row>
    <row r="132" spans="1:10" s="119" customFormat="1" ht="87" customHeight="1" x14ac:dyDescent="0.2">
      <c r="A132" s="154" t="s">
        <v>44</v>
      </c>
      <c r="B132" s="152" t="s">
        <v>17</v>
      </c>
      <c r="C132" s="152" t="s">
        <v>36</v>
      </c>
      <c r="D132" s="152" t="s">
        <v>19</v>
      </c>
      <c r="E132" s="152" t="s">
        <v>168</v>
      </c>
      <c r="F132" s="155" t="s">
        <v>0</v>
      </c>
      <c r="G132" s="153">
        <f>G133</f>
        <v>284802</v>
      </c>
      <c r="H132" s="153">
        <f t="shared" ref="H132:I133" si="47">H133</f>
        <v>284802</v>
      </c>
      <c r="I132" s="153">
        <f t="shared" si="47"/>
        <v>0</v>
      </c>
      <c r="J132" s="153">
        <f t="shared" si="31"/>
        <v>0</v>
      </c>
    </row>
    <row r="133" spans="1:10" s="119" customFormat="1" ht="46.5" customHeight="1" x14ac:dyDescent="0.2">
      <c r="A133" s="154" t="s">
        <v>27</v>
      </c>
      <c r="B133" s="152" t="s">
        <v>17</v>
      </c>
      <c r="C133" s="152" t="s">
        <v>36</v>
      </c>
      <c r="D133" s="152" t="s">
        <v>19</v>
      </c>
      <c r="E133" s="152" t="s">
        <v>168</v>
      </c>
      <c r="F133" s="152" t="s">
        <v>28</v>
      </c>
      <c r="G133" s="153">
        <f>G134</f>
        <v>284802</v>
      </c>
      <c r="H133" s="153">
        <f t="shared" si="47"/>
        <v>284802</v>
      </c>
      <c r="I133" s="153">
        <f t="shared" si="47"/>
        <v>0</v>
      </c>
      <c r="J133" s="153">
        <f t="shared" si="31"/>
        <v>0</v>
      </c>
    </row>
    <row r="134" spans="1:10" s="119" customFormat="1" ht="51.75" customHeight="1" x14ac:dyDescent="0.2">
      <c r="A134" s="154" t="s">
        <v>29</v>
      </c>
      <c r="B134" s="152" t="s">
        <v>17</v>
      </c>
      <c r="C134" s="152" t="s">
        <v>36</v>
      </c>
      <c r="D134" s="152" t="s">
        <v>19</v>
      </c>
      <c r="E134" s="152" t="s">
        <v>168</v>
      </c>
      <c r="F134" s="152" t="s">
        <v>30</v>
      </c>
      <c r="G134" s="153">
        <v>284802</v>
      </c>
      <c r="H134" s="153">
        <v>284802</v>
      </c>
      <c r="I134" s="153">
        <v>0</v>
      </c>
      <c r="J134" s="153">
        <f t="shared" si="31"/>
        <v>0</v>
      </c>
    </row>
    <row r="135" spans="1:10" ht="82.5" customHeight="1" x14ac:dyDescent="0.2">
      <c r="A135" s="20" t="s">
        <v>259</v>
      </c>
      <c r="B135" s="18" t="s">
        <v>17</v>
      </c>
      <c r="C135" s="18" t="s">
        <v>36</v>
      </c>
      <c r="D135" s="18" t="s">
        <v>19</v>
      </c>
      <c r="E135" s="18" t="s">
        <v>260</v>
      </c>
      <c r="F135" s="21" t="s">
        <v>0</v>
      </c>
      <c r="G135" s="89">
        <f t="shared" ref="G135:H135" si="48">G136</f>
        <v>424999</v>
      </c>
      <c r="H135" s="89">
        <f t="shared" si="48"/>
        <v>424999</v>
      </c>
      <c r="I135" s="9">
        <f>I136</f>
        <v>146249.16</v>
      </c>
      <c r="J135" s="9">
        <f t="shared" si="31"/>
        <v>34.411648027407125</v>
      </c>
    </row>
    <row r="136" spans="1:10" s="10" customFormat="1" ht="52.5" customHeight="1" x14ac:dyDescent="0.2">
      <c r="A136" s="20" t="s">
        <v>27</v>
      </c>
      <c r="B136" s="18" t="s">
        <v>17</v>
      </c>
      <c r="C136" s="18" t="s">
        <v>36</v>
      </c>
      <c r="D136" s="18" t="s">
        <v>19</v>
      </c>
      <c r="E136" s="18" t="s">
        <v>260</v>
      </c>
      <c r="F136" s="18" t="s">
        <v>28</v>
      </c>
      <c r="G136" s="73">
        <f t="shared" ref="G136:H136" si="49">G137</f>
        <v>424999</v>
      </c>
      <c r="H136" s="73">
        <f t="shared" si="49"/>
        <v>424999</v>
      </c>
      <c r="I136" s="9">
        <f>I137</f>
        <v>146249.16</v>
      </c>
      <c r="J136" s="9">
        <f t="shared" si="31"/>
        <v>34.411648027407125</v>
      </c>
    </row>
    <row r="137" spans="1:10" s="10" customFormat="1" ht="56.25" customHeight="1" x14ac:dyDescent="0.2">
      <c r="A137" s="20" t="s">
        <v>29</v>
      </c>
      <c r="B137" s="18" t="s">
        <v>17</v>
      </c>
      <c r="C137" s="18" t="s">
        <v>36</v>
      </c>
      <c r="D137" s="18" t="s">
        <v>19</v>
      </c>
      <c r="E137" s="18" t="s">
        <v>260</v>
      </c>
      <c r="F137" s="18" t="s">
        <v>30</v>
      </c>
      <c r="G137" s="19">
        <v>424999</v>
      </c>
      <c r="H137" s="19">
        <v>424999</v>
      </c>
      <c r="I137" s="9">
        <v>146249.16</v>
      </c>
      <c r="J137" s="9">
        <f t="shared" si="31"/>
        <v>34.411648027407125</v>
      </c>
    </row>
    <row r="138" spans="1:10" s="10" customFormat="1" ht="33.75" customHeight="1" x14ac:dyDescent="0.2">
      <c r="A138" s="24" t="s">
        <v>63</v>
      </c>
      <c r="B138" s="18" t="s">
        <v>17</v>
      </c>
      <c r="C138" s="18" t="s">
        <v>36</v>
      </c>
      <c r="D138" s="18" t="s">
        <v>49</v>
      </c>
      <c r="E138" s="18" t="s">
        <v>0</v>
      </c>
      <c r="F138" s="18" t="s">
        <v>0</v>
      </c>
      <c r="G138" s="49">
        <f>G142+G145+G139</f>
        <v>4436878</v>
      </c>
      <c r="H138" s="158">
        <f t="shared" ref="H138:I138" si="50">H142+H145+H139</f>
        <v>4436878</v>
      </c>
      <c r="I138" s="158">
        <f t="shared" si="50"/>
        <v>1005856.01</v>
      </c>
      <c r="J138" s="9">
        <f t="shared" si="31"/>
        <v>22.670355371502215</v>
      </c>
    </row>
    <row r="139" spans="1:10" s="151" customFormat="1" ht="128.25" customHeight="1" x14ac:dyDescent="0.2">
      <c r="A139" s="159" t="s">
        <v>343</v>
      </c>
      <c r="B139" s="157" t="s">
        <v>17</v>
      </c>
      <c r="C139" s="157" t="s">
        <v>36</v>
      </c>
      <c r="D139" s="157" t="s">
        <v>49</v>
      </c>
      <c r="E139" s="157" t="s">
        <v>344</v>
      </c>
      <c r="F139" s="160" t="s">
        <v>0</v>
      </c>
      <c r="G139" s="158">
        <v>1300000</v>
      </c>
      <c r="H139" s="158">
        <v>1300000</v>
      </c>
      <c r="I139" s="153">
        <f>I140</f>
        <v>0</v>
      </c>
      <c r="J139" s="158">
        <f t="shared" si="31"/>
        <v>0</v>
      </c>
    </row>
    <row r="140" spans="1:10" s="151" customFormat="1" ht="33.75" customHeight="1" x14ac:dyDescent="0.2">
      <c r="A140" s="159" t="s">
        <v>31</v>
      </c>
      <c r="B140" s="157" t="s">
        <v>17</v>
      </c>
      <c r="C140" s="157" t="s">
        <v>36</v>
      </c>
      <c r="D140" s="157" t="s">
        <v>49</v>
      </c>
      <c r="E140" s="157" t="s">
        <v>344</v>
      </c>
      <c r="F140" s="157" t="s">
        <v>32</v>
      </c>
      <c r="G140" s="158">
        <v>1300000</v>
      </c>
      <c r="H140" s="158">
        <v>1300000</v>
      </c>
      <c r="I140" s="153">
        <f>I141</f>
        <v>0</v>
      </c>
      <c r="J140" s="158">
        <f t="shared" si="31"/>
        <v>0</v>
      </c>
    </row>
    <row r="141" spans="1:10" s="151" customFormat="1" ht="84" customHeight="1" x14ac:dyDescent="0.2">
      <c r="A141" s="159" t="s">
        <v>345</v>
      </c>
      <c r="B141" s="157" t="s">
        <v>17</v>
      </c>
      <c r="C141" s="157" t="s">
        <v>36</v>
      </c>
      <c r="D141" s="157" t="s">
        <v>49</v>
      </c>
      <c r="E141" s="157" t="s">
        <v>344</v>
      </c>
      <c r="F141" s="157" t="s">
        <v>346</v>
      </c>
      <c r="G141" s="158">
        <v>1300000</v>
      </c>
      <c r="H141" s="158">
        <v>1300000</v>
      </c>
      <c r="I141" s="153">
        <v>0</v>
      </c>
      <c r="J141" s="158">
        <f t="shared" si="31"/>
        <v>0</v>
      </c>
    </row>
    <row r="142" spans="1:10" s="10" customFormat="1" ht="56.25" customHeight="1" x14ac:dyDescent="0.2">
      <c r="A142" s="20" t="s">
        <v>261</v>
      </c>
      <c r="B142" s="18" t="s">
        <v>17</v>
      </c>
      <c r="C142" s="18" t="s">
        <v>36</v>
      </c>
      <c r="D142" s="18" t="s">
        <v>49</v>
      </c>
      <c r="E142" s="18" t="s">
        <v>262</v>
      </c>
      <c r="F142" s="21" t="s">
        <v>0</v>
      </c>
      <c r="G142" s="9">
        <f t="shared" ref="G142:H143" si="51">G143</f>
        <v>2886878</v>
      </c>
      <c r="H142" s="9">
        <f t="shared" si="51"/>
        <v>2886878</v>
      </c>
      <c r="I142" s="9">
        <f>I143</f>
        <v>906464.27</v>
      </c>
      <c r="J142" s="9">
        <f t="shared" si="31"/>
        <v>31.399465789686992</v>
      </c>
    </row>
    <row r="143" spans="1:10" s="10" customFormat="1" ht="53.25" customHeight="1" x14ac:dyDescent="0.2">
      <c r="A143" s="20" t="s">
        <v>27</v>
      </c>
      <c r="B143" s="18" t="s">
        <v>17</v>
      </c>
      <c r="C143" s="18" t="s">
        <v>36</v>
      </c>
      <c r="D143" s="18" t="s">
        <v>49</v>
      </c>
      <c r="E143" s="18" t="s">
        <v>262</v>
      </c>
      <c r="F143" s="18" t="s">
        <v>28</v>
      </c>
      <c r="G143" s="9">
        <f t="shared" si="51"/>
        <v>2886878</v>
      </c>
      <c r="H143" s="9">
        <f t="shared" si="51"/>
        <v>2886878</v>
      </c>
      <c r="I143" s="9">
        <f>I144</f>
        <v>906464.27</v>
      </c>
      <c r="J143" s="9">
        <f t="shared" si="31"/>
        <v>31.399465789686992</v>
      </c>
    </row>
    <row r="144" spans="1:10" s="10" customFormat="1" ht="54" customHeight="1" x14ac:dyDescent="0.2">
      <c r="A144" s="20" t="s">
        <v>29</v>
      </c>
      <c r="B144" s="18" t="s">
        <v>17</v>
      </c>
      <c r="C144" s="18" t="s">
        <v>36</v>
      </c>
      <c r="D144" s="18" t="s">
        <v>49</v>
      </c>
      <c r="E144" s="18" t="s">
        <v>262</v>
      </c>
      <c r="F144" s="18" t="s">
        <v>30</v>
      </c>
      <c r="G144" s="19">
        <v>2886878</v>
      </c>
      <c r="H144" s="19">
        <v>2886878</v>
      </c>
      <c r="I144" s="9">
        <v>906464.27</v>
      </c>
      <c r="J144" s="31">
        <f t="shared" si="31"/>
        <v>31.399465789686992</v>
      </c>
    </row>
    <row r="145" spans="1:10" s="40" customFormat="1" ht="42" customHeight="1" x14ac:dyDescent="0.2">
      <c r="A145" s="50" t="s">
        <v>303</v>
      </c>
      <c r="B145" s="52" t="s">
        <v>17</v>
      </c>
      <c r="C145" s="52" t="s">
        <v>36</v>
      </c>
      <c r="D145" s="52" t="s">
        <v>49</v>
      </c>
      <c r="E145" s="46" t="s">
        <v>304</v>
      </c>
      <c r="F145" s="52"/>
      <c r="G145" s="49">
        <f t="shared" ref="G145:H146" si="52">G146</f>
        <v>250000</v>
      </c>
      <c r="H145" s="49">
        <f t="shared" si="52"/>
        <v>250000</v>
      </c>
      <c r="I145" s="49">
        <f>I146</f>
        <v>99391.74</v>
      </c>
      <c r="J145" s="49">
        <f t="shared" si="31"/>
        <v>39.756696000000005</v>
      </c>
    </row>
    <row r="146" spans="1:10" s="40" customFormat="1" ht="54" customHeight="1" x14ac:dyDescent="0.2">
      <c r="A146" s="42" t="s">
        <v>27</v>
      </c>
      <c r="B146" s="52" t="s">
        <v>17</v>
      </c>
      <c r="C146" s="52" t="s">
        <v>36</v>
      </c>
      <c r="D146" s="52" t="s">
        <v>49</v>
      </c>
      <c r="E146" s="46" t="s">
        <v>304</v>
      </c>
      <c r="F146" s="52">
        <v>200</v>
      </c>
      <c r="G146" s="49">
        <f t="shared" si="52"/>
        <v>250000</v>
      </c>
      <c r="H146" s="49">
        <f t="shared" si="52"/>
        <v>250000</v>
      </c>
      <c r="I146" s="49">
        <f>I147</f>
        <v>99391.74</v>
      </c>
      <c r="J146" s="49">
        <f t="shared" si="31"/>
        <v>39.756696000000005</v>
      </c>
    </row>
    <row r="147" spans="1:10" s="40" customFormat="1" ht="54" customHeight="1" x14ac:dyDescent="0.2">
      <c r="A147" s="42" t="s">
        <v>29</v>
      </c>
      <c r="B147" s="52" t="s">
        <v>17</v>
      </c>
      <c r="C147" s="52" t="s">
        <v>36</v>
      </c>
      <c r="D147" s="52" t="s">
        <v>49</v>
      </c>
      <c r="E147" s="46" t="s">
        <v>304</v>
      </c>
      <c r="F147" s="52">
        <v>240</v>
      </c>
      <c r="G147" s="53">
        <v>250000</v>
      </c>
      <c r="H147" s="53">
        <v>250000</v>
      </c>
      <c r="I147" s="49">
        <v>99391.74</v>
      </c>
      <c r="J147" s="49">
        <f t="shared" si="31"/>
        <v>39.756696000000005</v>
      </c>
    </row>
    <row r="148" spans="1:10" s="10" customFormat="1" ht="27.75" customHeight="1" x14ac:dyDescent="0.2">
      <c r="A148" s="24" t="s">
        <v>68</v>
      </c>
      <c r="B148" s="18" t="s">
        <v>17</v>
      </c>
      <c r="C148" s="18" t="s">
        <v>36</v>
      </c>
      <c r="D148" s="18" t="s">
        <v>51</v>
      </c>
      <c r="E148" s="18" t="s">
        <v>0</v>
      </c>
      <c r="F148" s="18" t="s">
        <v>0</v>
      </c>
      <c r="G148" s="33">
        <f>G149+G152+G155+G158+G161+G164</f>
        <v>144706938.22999999</v>
      </c>
      <c r="H148" s="89">
        <f>H149+H152+H155+H158+H161+H164</f>
        <v>144706938.22999999</v>
      </c>
      <c r="I148" s="89">
        <f t="shared" ref="I148" si="53">I149+I152+I155+I158+I161+I164</f>
        <v>46144644.24000001</v>
      </c>
      <c r="J148" s="9">
        <f t="shared" si="31"/>
        <v>31.888342607772422</v>
      </c>
    </row>
    <row r="149" spans="1:10" s="105" customFormat="1" ht="88.5" customHeight="1" x14ac:dyDescent="0.2">
      <c r="A149" s="112" t="s">
        <v>326</v>
      </c>
      <c r="B149" s="110" t="s">
        <v>17</v>
      </c>
      <c r="C149" s="110" t="s">
        <v>36</v>
      </c>
      <c r="D149" s="110" t="s">
        <v>51</v>
      </c>
      <c r="E149" s="110" t="s">
        <v>327</v>
      </c>
      <c r="F149" s="113" t="s">
        <v>0</v>
      </c>
      <c r="G149" s="111">
        <f>G150</f>
        <v>85748519.799999997</v>
      </c>
      <c r="H149" s="111">
        <f t="shared" ref="H149:I150" si="54">H150</f>
        <v>85748519.799999997</v>
      </c>
      <c r="I149" s="111">
        <f t="shared" si="54"/>
        <v>25724555.940000001</v>
      </c>
      <c r="J149" s="89">
        <f t="shared" si="31"/>
        <v>30.000000000000004</v>
      </c>
    </row>
    <row r="150" spans="1:10" s="105" customFormat="1" ht="54.75" customHeight="1" x14ac:dyDescent="0.2">
      <c r="A150" s="112" t="s">
        <v>27</v>
      </c>
      <c r="B150" s="110" t="s">
        <v>17</v>
      </c>
      <c r="C150" s="110" t="s">
        <v>36</v>
      </c>
      <c r="D150" s="110" t="s">
        <v>51</v>
      </c>
      <c r="E150" s="110" t="s">
        <v>327</v>
      </c>
      <c r="F150" s="110" t="s">
        <v>28</v>
      </c>
      <c r="G150" s="111">
        <f>G151</f>
        <v>85748519.799999997</v>
      </c>
      <c r="H150" s="111">
        <f t="shared" si="54"/>
        <v>85748519.799999997</v>
      </c>
      <c r="I150" s="111">
        <f t="shared" si="54"/>
        <v>25724555.940000001</v>
      </c>
      <c r="J150" s="89">
        <f t="shared" si="31"/>
        <v>30.000000000000004</v>
      </c>
    </row>
    <row r="151" spans="1:10" s="105" customFormat="1" ht="54" customHeight="1" x14ac:dyDescent="0.2">
      <c r="A151" s="112" t="s">
        <v>29</v>
      </c>
      <c r="B151" s="110" t="s">
        <v>17</v>
      </c>
      <c r="C151" s="110" t="s">
        <v>36</v>
      </c>
      <c r="D151" s="110" t="s">
        <v>51</v>
      </c>
      <c r="E151" s="110" t="s">
        <v>327</v>
      </c>
      <c r="F151" s="110" t="s">
        <v>30</v>
      </c>
      <c r="G151" s="111">
        <v>85748519.799999997</v>
      </c>
      <c r="H151" s="116">
        <v>85748519.799999997</v>
      </c>
      <c r="I151" s="111">
        <v>25724555.940000001</v>
      </c>
      <c r="J151" s="89">
        <f t="shared" si="31"/>
        <v>30.000000000000004</v>
      </c>
    </row>
    <row r="152" spans="1:10" s="10" customFormat="1" ht="123" customHeight="1" x14ac:dyDescent="0.2">
      <c r="A152" s="20" t="s">
        <v>178</v>
      </c>
      <c r="B152" s="18" t="s">
        <v>17</v>
      </c>
      <c r="C152" s="18" t="s">
        <v>36</v>
      </c>
      <c r="D152" s="18" t="s">
        <v>51</v>
      </c>
      <c r="E152" s="18" t="s">
        <v>263</v>
      </c>
      <c r="F152" s="21" t="s">
        <v>0</v>
      </c>
      <c r="G152" s="19">
        <f t="shared" ref="G152:I153" si="55">G153</f>
        <v>13868005.74</v>
      </c>
      <c r="H152" s="111">
        <f t="shared" si="55"/>
        <v>13868005.74</v>
      </c>
      <c r="I152" s="9">
        <f t="shared" si="55"/>
        <v>0</v>
      </c>
      <c r="J152" s="9">
        <f t="shared" si="31"/>
        <v>0</v>
      </c>
    </row>
    <row r="153" spans="1:10" s="10" customFormat="1" ht="63.75" customHeight="1" x14ac:dyDescent="0.2">
      <c r="A153" s="20" t="s">
        <v>27</v>
      </c>
      <c r="B153" s="18" t="s">
        <v>17</v>
      </c>
      <c r="C153" s="18" t="s">
        <v>36</v>
      </c>
      <c r="D153" s="18" t="s">
        <v>51</v>
      </c>
      <c r="E153" s="18" t="s">
        <v>263</v>
      </c>
      <c r="F153" s="18" t="s">
        <v>28</v>
      </c>
      <c r="G153" s="19">
        <f t="shared" si="55"/>
        <v>13868005.74</v>
      </c>
      <c r="H153" s="111">
        <f t="shared" si="55"/>
        <v>13868005.74</v>
      </c>
      <c r="I153" s="9">
        <f t="shared" si="55"/>
        <v>0</v>
      </c>
      <c r="J153" s="9">
        <f t="shared" si="31"/>
        <v>0</v>
      </c>
    </row>
    <row r="154" spans="1:10" ht="57.75" customHeight="1" x14ac:dyDescent="0.2">
      <c r="A154" s="20" t="s">
        <v>29</v>
      </c>
      <c r="B154" s="18" t="s">
        <v>17</v>
      </c>
      <c r="C154" s="18" t="s">
        <v>36</v>
      </c>
      <c r="D154" s="18" t="s">
        <v>51</v>
      </c>
      <c r="E154" s="18" t="s">
        <v>263</v>
      </c>
      <c r="F154" s="18" t="s">
        <v>30</v>
      </c>
      <c r="G154" s="19">
        <v>13868005.74</v>
      </c>
      <c r="H154" s="19">
        <v>13868005.74</v>
      </c>
      <c r="I154" s="19">
        <v>0</v>
      </c>
      <c r="J154" s="9">
        <f t="shared" si="31"/>
        <v>0</v>
      </c>
    </row>
    <row r="155" spans="1:10" ht="39" customHeight="1" x14ac:dyDescent="0.2">
      <c r="A155" s="20" t="s">
        <v>69</v>
      </c>
      <c r="B155" s="18" t="s">
        <v>17</v>
      </c>
      <c r="C155" s="18" t="s">
        <v>36</v>
      </c>
      <c r="D155" s="18" t="s">
        <v>51</v>
      </c>
      <c r="E155" s="18" t="s">
        <v>179</v>
      </c>
      <c r="F155" s="21" t="s">
        <v>0</v>
      </c>
      <c r="G155" s="31">
        <f t="shared" ref="G155:I156" si="56">G156</f>
        <v>9200000</v>
      </c>
      <c r="H155" s="31">
        <f t="shared" si="56"/>
        <v>9200000</v>
      </c>
      <c r="I155" s="9">
        <f t="shared" si="56"/>
        <v>4840738.03</v>
      </c>
      <c r="J155" s="9">
        <f t="shared" si="31"/>
        <v>52.616717717391303</v>
      </c>
    </row>
    <row r="156" spans="1:10" ht="54" customHeight="1" x14ac:dyDescent="0.2">
      <c r="A156" s="20" t="s">
        <v>27</v>
      </c>
      <c r="B156" s="18" t="s">
        <v>17</v>
      </c>
      <c r="C156" s="18" t="s">
        <v>36</v>
      </c>
      <c r="D156" s="18" t="s">
        <v>51</v>
      </c>
      <c r="E156" s="18" t="s">
        <v>179</v>
      </c>
      <c r="F156" s="18" t="s">
        <v>28</v>
      </c>
      <c r="G156" s="31">
        <f t="shared" si="56"/>
        <v>9200000</v>
      </c>
      <c r="H156" s="31">
        <f t="shared" si="56"/>
        <v>9200000</v>
      </c>
      <c r="I156" s="9">
        <f t="shared" si="56"/>
        <v>4840738.03</v>
      </c>
      <c r="J156" s="9">
        <f t="shared" si="31"/>
        <v>52.616717717391303</v>
      </c>
    </row>
    <row r="157" spans="1:10" ht="66" customHeight="1" x14ac:dyDescent="0.2">
      <c r="A157" s="20" t="s">
        <v>29</v>
      </c>
      <c r="B157" s="18" t="s">
        <v>17</v>
      </c>
      <c r="C157" s="18" t="s">
        <v>36</v>
      </c>
      <c r="D157" s="18" t="s">
        <v>51</v>
      </c>
      <c r="E157" s="18" t="s">
        <v>179</v>
      </c>
      <c r="F157" s="18" t="s">
        <v>30</v>
      </c>
      <c r="G157" s="19">
        <v>9200000</v>
      </c>
      <c r="H157" s="19">
        <v>9200000</v>
      </c>
      <c r="I157" s="9">
        <v>4840738.03</v>
      </c>
      <c r="J157" s="9">
        <f t="shared" si="31"/>
        <v>52.616717717391303</v>
      </c>
    </row>
    <row r="158" spans="1:10" ht="36" customHeight="1" x14ac:dyDescent="0.2">
      <c r="A158" s="20" t="s">
        <v>70</v>
      </c>
      <c r="B158" s="18" t="s">
        <v>17</v>
      </c>
      <c r="C158" s="18" t="s">
        <v>36</v>
      </c>
      <c r="D158" s="18" t="s">
        <v>51</v>
      </c>
      <c r="E158" s="18" t="s">
        <v>180</v>
      </c>
      <c r="F158" s="21" t="s">
        <v>0</v>
      </c>
      <c r="G158" s="31">
        <f t="shared" ref="G158:H159" si="57">G159</f>
        <v>14351811.84</v>
      </c>
      <c r="H158" s="31">
        <f t="shared" si="57"/>
        <v>14351811.84</v>
      </c>
      <c r="I158" s="9">
        <f>I159</f>
        <v>9390407.5399999991</v>
      </c>
      <c r="J158" s="9">
        <f t="shared" si="31"/>
        <v>65.430118821847643</v>
      </c>
    </row>
    <row r="159" spans="1:10" ht="62.25" customHeight="1" x14ac:dyDescent="0.2">
      <c r="A159" s="20" t="s">
        <v>27</v>
      </c>
      <c r="B159" s="18" t="s">
        <v>17</v>
      </c>
      <c r="C159" s="18" t="s">
        <v>36</v>
      </c>
      <c r="D159" s="18" t="s">
        <v>51</v>
      </c>
      <c r="E159" s="18" t="s">
        <v>180</v>
      </c>
      <c r="F159" s="18" t="s">
        <v>28</v>
      </c>
      <c r="G159" s="31">
        <f t="shared" si="57"/>
        <v>14351811.84</v>
      </c>
      <c r="H159" s="31">
        <f t="shared" si="57"/>
        <v>14351811.84</v>
      </c>
      <c r="I159" s="9">
        <f>I160</f>
        <v>9390407.5399999991</v>
      </c>
      <c r="J159" s="9">
        <f t="shared" si="31"/>
        <v>65.430118821847643</v>
      </c>
    </row>
    <row r="160" spans="1:10" ht="63.75" customHeight="1" x14ac:dyDescent="0.2">
      <c r="A160" s="20" t="s">
        <v>29</v>
      </c>
      <c r="B160" s="18" t="s">
        <v>17</v>
      </c>
      <c r="C160" s="18" t="s">
        <v>36</v>
      </c>
      <c r="D160" s="18" t="s">
        <v>51</v>
      </c>
      <c r="E160" s="18" t="s">
        <v>180</v>
      </c>
      <c r="F160" s="18" t="s">
        <v>30</v>
      </c>
      <c r="G160" s="19">
        <v>14351811.84</v>
      </c>
      <c r="H160" s="116">
        <v>14351811.84</v>
      </c>
      <c r="I160" s="9">
        <v>9390407.5399999991</v>
      </c>
      <c r="J160" s="9">
        <f t="shared" si="31"/>
        <v>65.430118821847643</v>
      </c>
    </row>
    <row r="161" spans="1:10" s="32" customFormat="1" ht="63.75" customHeight="1" x14ac:dyDescent="0.2">
      <c r="A161" s="38" t="s">
        <v>293</v>
      </c>
      <c r="B161" s="35" t="s">
        <v>17</v>
      </c>
      <c r="C161" s="35" t="s">
        <v>36</v>
      </c>
      <c r="D161" s="35" t="s">
        <v>51</v>
      </c>
      <c r="E161" s="35" t="s">
        <v>294</v>
      </c>
      <c r="F161" s="39" t="s">
        <v>0</v>
      </c>
      <c r="G161" s="53">
        <f t="shared" ref="G161:I162" si="58">G162</f>
        <v>20629810.850000001</v>
      </c>
      <c r="H161" s="34">
        <f t="shared" si="58"/>
        <v>20629810.850000001</v>
      </c>
      <c r="I161" s="37">
        <f t="shared" si="58"/>
        <v>6188942.7300000004</v>
      </c>
      <c r="J161" s="33">
        <f t="shared" si="31"/>
        <v>29.999997455139049</v>
      </c>
    </row>
    <row r="162" spans="1:10" s="32" customFormat="1" ht="63.75" customHeight="1" x14ac:dyDescent="0.2">
      <c r="A162" s="38" t="s">
        <v>27</v>
      </c>
      <c r="B162" s="35" t="s">
        <v>17</v>
      </c>
      <c r="C162" s="35" t="s">
        <v>36</v>
      </c>
      <c r="D162" s="35" t="s">
        <v>51</v>
      </c>
      <c r="E162" s="35" t="s">
        <v>294</v>
      </c>
      <c r="F162" s="35" t="s">
        <v>28</v>
      </c>
      <c r="G162" s="53">
        <f t="shared" si="58"/>
        <v>20629810.850000001</v>
      </c>
      <c r="H162" s="34">
        <f t="shared" si="58"/>
        <v>20629810.850000001</v>
      </c>
      <c r="I162" s="37">
        <f t="shared" si="58"/>
        <v>6188942.7300000004</v>
      </c>
      <c r="J162" s="33">
        <f t="shared" si="31"/>
        <v>29.999997455139049</v>
      </c>
    </row>
    <row r="163" spans="1:10" s="32" customFormat="1" ht="63.75" customHeight="1" x14ac:dyDescent="0.2">
      <c r="A163" s="38" t="s">
        <v>29</v>
      </c>
      <c r="B163" s="35" t="s">
        <v>17</v>
      </c>
      <c r="C163" s="35" t="s">
        <v>36</v>
      </c>
      <c r="D163" s="35" t="s">
        <v>51</v>
      </c>
      <c r="E163" s="35" t="s">
        <v>294</v>
      </c>
      <c r="F163" s="35" t="s">
        <v>30</v>
      </c>
      <c r="G163" s="53">
        <v>20629810.850000001</v>
      </c>
      <c r="H163" s="148">
        <v>20629810.850000001</v>
      </c>
      <c r="I163" s="37">
        <v>6188942.7300000004</v>
      </c>
      <c r="J163" s="33">
        <f t="shared" si="31"/>
        <v>29.999997455139049</v>
      </c>
    </row>
    <row r="164" spans="1:10" s="30" customFormat="1" ht="27.75" customHeight="1" x14ac:dyDescent="0.2">
      <c r="A164" s="117" t="s">
        <v>328</v>
      </c>
      <c r="B164" s="115" t="s">
        <v>17</v>
      </c>
      <c r="C164" s="115" t="s">
        <v>36</v>
      </c>
      <c r="D164" s="115" t="s">
        <v>51</v>
      </c>
      <c r="E164" s="115" t="s">
        <v>329</v>
      </c>
      <c r="F164" s="118" t="s">
        <v>0</v>
      </c>
      <c r="G164" s="116">
        <f>G165</f>
        <v>908790</v>
      </c>
      <c r="H164" s="116">
        <f>H165</f>
        <v>908790</v>
      </c>
      <c r="I164" s="33">
        <f t="shared" ref="I164:I165" si="59">I165</f>
        <v>0</v>
      </c>
      <c r="J164" s="33">
        <f t="shared" si="31"/>
        <v>0</v>
      </c>
    </row>
    <row r="165" spans="1:10" s="30" customFormat="1" ht="63.75" customHeight="1" x14ac:dyDescent="0.2">
      <c r="A165" s="117" t="s">
        <v>27</v>
      </c>
      <c r="B165" s="115" t="s">
        <v>17</v>
      </c>
      <c r="C165" s="115" t="s">
        <v>36</v>
      </c>
      <c r="D165" s="115" t="s">
        <v>51</v>
      </c>
      <c r="E165" s="115" t="s">
        <v>329</v>
      </c>
      <c r="F165" s="115" t="s">
        <v>28</v>
      </c>
      <c r="G165" s="116">
        <f>G166</f>
        <v>908790</v>
      </c>
      <c r="H165" s="116">
        <f>H166</f>
        <v>908790</v>
      </c>
      <c r="I165" s="33">
        <f t="shared" si="59"/>
        <v>0</v>
      </c>
      <c r="J165" s="33">
        <f t="shared" si="31"/>
        <v>0</v>
      </c>
    </row>
    <row r="166" spans="1:10" s="30" customFormat="1" ht="63.75" customHeight="1" x14ac:dyDescent="0.2">
      <c r="A166" s="117" t="s">
        <v>29</v>
      </c>
      <c r="B166" s="115" t="s">
        <v>17</v>
      </c>
      <c r="C166" s="115" t="s">
        <v>36</v>
      </c>
      <c r="D166" s="115" t="s">
        <v>51</v>
      </c>
      <c r="E166" s="115" t="s">
        <v>329</v>
      </c>
      <c r="F166" s="115" t="s">
        <v>30</v>
      </c>
      <c r="G166" s="116">
        <v>908790</v>
      </c>
      <c r="H166" s="116">
        <v>908790</v>
      </c>
      <c r="I166" s="31">
        <v>0</v>
      </c>
      <c r="J166" s="33">
        <f t="shared" si="31"/>
        <v>0</v>
      </c>
    </row>
    <row r="167" spans="1:10" ht="31.5" customHeight="1" x14ac:dyDescent="0.2">
      <c r="A167" s="24" t="s">
        <v>147</v>
      </c>
      <c r="B167" s="18" t="s">
        <v>17</v>
      </c>
      <c r="C167" s="18" t="s">
        <v>88</v>
      </c>
      <c r="D167" s="18" t="s">
        <v>0</v>
      </c>
      <c r="E167" s="18" t="s">
        <v>0</v>
      </c>
      <c r="F167" s="18" t="s">
        <v>0</v>
      </c>
      <c r="G167" s="49">
        <f t="shared" ref="G167:H170" si="60">G168</f>
        <v>700000</v>
      </c>
      <c r="H167" s="49">
        <f t="shared" si="60"/>
        <v>700000</v>
      </c>
      <c r="I167" s="9">
        <f>I168</f>
        <v>133648.95000000001</v>
      </c>
      <c r="J167" s="9">
        <f t="shared" si="31"/>
        <v>19.092707142857144</v>
      </c>
    </row>
    <row r="168" spans="1:10" ht="31.5" customHeight="1" x14ac:dyDescent="0.2">
      <c r="A168" s="24" t="s">
        <v>230</v>
      </c>
      <c r="B168" s="18" t="s">
        <v>17</v>
      </c>
      <c r="C168" s="18" t="s">
        <v>88</v>
      </c>
      <c r="D168" s="18" t="s">
        <v>19</v>
      </c>
      <c r="E168" s="18" t="s">
        <v>0</v>
      </c>
      <c r="F168" s="18" t="s">
        <v>0</v>
      </c>
      <c r="G168" s="49">
        <f t="shared" si="60"/>
        <v>700000</v>
      </c>
      <c r="H168" s="49">
        <f t="shared" si="60"/>
        <v>700000</v>
      </c>
      <c r="I168" s="9">
        <f>I169</f>
        <v>133648.95000000001</v>
      </c>
      <c r="J168" s="9">
        <f t="shared" ref="J168:J255" si="61">I168/H168*100</f>
        <v>19.092707142857144</v>
      </c>
    </row>
    <row r="169" spans="1:10" ht="41.25" customHeight="1" x14ac:dyDescent="0.2">
      <c r="A169" s="20" t="s">
        <v>231</v>
      </c>
      <c r="B169" s="18" t="s">
        <v>17</v>
      </c>
      <c r="C169" s="18" t="s">
        <v>88</v>
      </c>
      <c r="D169" s="18" t="s">
        <v>19</v>
      </c>
      <c r="E169" s="18" t="s">
        <v>232</v>
      </c>
      <c r="F169" s="21" t="s">
        <v>0</v>
      </c>
      <c r="G169" s="49">
        <f t="shared" si="60"/>
        <v>700000</v>
      </c>
      <c r="H169" s="49">
        <f t="shared" si="60"/>
        <v>700000</v>
      </c>
      <c r="I169" s="9">
        <f>I170</f>
        <v>133648.95000000001</v>
      </c>
      <c r="J169" s="9">
        <f t="shared" si="61"/>
        <v>19.092707142857144</v>
      </c>
    </row>
    <row r="170" spans="1:10" ht="52.5" customHeight="1" x14ac:dyDescent="0.2">
      <c r="A170" s="20" t="s">
        <v>27</v>
      </c>
      <c r="B170" s="18" t="s">
        <v>17</v>
      </c>
      <c r="C170" s="18" t="s">
        <v>88</v>
      </c>
      <c r="D170" s="18" t="s">
        <v>19</v>
      </c>
      <c r="E170" s="18" t="s">
        <v>232</v>
      </c>
      <c r="F170" s="18" t="s">
        <v>28</v>
      </c>
      <c r="G170" s="53">
        <f t="shared" si="60"/>
        <v>700000</v>
      </c>
      <c r="H170" s="53">
        <f t="shared" si="60"/>
        <v>700000</v>
      </c>
      <c r="I170" s="19">
        <f>I171</f>
        <v>133648.95000000001</v>
      </c>
      <c r="J170" s="9">
        <f t="shared" si="61"/>
        <v>19.092707142857144</v>
      </c>
    </row>
    <row r="171" spans="1:10" ht="63.75" customHeight="1" x14ac:dyDescent="0.2">
      <c r="A171" s="20" t="s">
        <v>29</v>
      </c>
      <c r="B171" s="18" t="s">
        <v>17</v>
      </c>
      <c r="C171" s="18" t="s">
        <v>88</v>
      </c>
      <c r="D171" s="18" t="s">
        <v>19</v>
      </c>
      <c r="E171" s="18" t="s">
        <v>232</v>
      </c>
      <c r="F171" s="18" t="s">
        <v>30</v>
      </c>
      <c r="G171" s="19">
        <v>700000</v>
      </c>
      <c r="H171" s="19">
        <v>700000</v>
      </c>
      <c r="I171" s="9">
        <v>133648.95000000001</v>
      </c>
      <c r="J171" s="9">
        <f t="shared" si="61"/>
        <v>19.092707142857144</v>
      </c>
    </row>
    <row r="172" spans="1:10" ht="27" customHeight="1" x14ac:dyDescent="0.2">
      <c r="A172" s="24" t="s">
        <v>71</v>
      </c>
      <c r="B172" s="18" t="s">
        <v>17</v>
      </c>
      <c r="C172" s="18" t="s">
        <v>72</v>
      </c>
      <c r="D172" s="18" t="s">
        <v>0</v>
      </c>
      <c r="E172" s="18" t="s">
        <v>0</v>
      </c>
      <c r="F172" s="18" t="s">
        <v>0</v>
      </c>
      <c r="G172" s="41">
        <f>G173</f>
        <v>118697141</v>
      </c>
      <c r="H172" s="89">
        <f t="shared" ref="H172:I172" si="62">H173</f>
        <v>118697141</v>
      </c>
      <c r="I172" s="89">
        <f t="shared" si="62"/>
        <v>58220878.299999997</v>
      </c>
      <c r="J172" s="9">
        <f t="shared" si="61"/>
        <v>49.049941565146874</v>
      </c>
    </row>
    <row r="173" spans="1:10" ht="27.75" customHeight="1" x14ac:dyDescent="0.2">
      <c r="A173" s="24" t="s">
        <v>73</v>
      </c>
      <c r="B173" s="18" t="s">
        <v>17</v>
      </c>
      <c r="C173" s="18" t="s">
        <v>72</v>
      </c>
      <c r="D173" s="18" t="s">
        <v>53</v>
      </c>
      <c r="E173" s="18" t="s">
        <v>0</v>
      </c>
      <c r="F173" s="18" t="s">
        <v>0</v>
      </c>
      <c r="G173" s="41">
        <f>G174</f>
        <v>118697141</v>
      </c>
      <c r="H173" s="89">
        <f t="shared" ref="H173:I173" si="63">H174</f>
        <v>118697141</v>
      </c>
      <c r="I173" s="89">
        <f t="shared" si="63"/>
        <v>58220878.299999997</v>
      </c>
      <c r="J173" s="9">
        <f t="shared" si="61"/>
        <v>49.049941565146874</v>
      </c>
    </row>
    <row r="174" spans="1:10" ht="81" customHeight="1" x14ac:dyDescent="0.2">
      <c r="A174" s="20" t="s">
        <v>45</v>
      </c>
      <c r="B174" s="18" t="s">
        <v>17</v>
      </c>
      <c r="C174" s="18" t="s">
        <v>72</v>
      </c>
      <c r="D174" s="18" t="s">
        <v>53</v>
      </c>
      <c r="E174" s="18" t="s">
        <v>172</v>
      </c>
      <c r="F174" s="21" t="s">
        <v>0</v>
      </c>
      <c r="G174" s="41">
        <f t="shared" ref="G174:H174" si="64">G175+G177+G179</f>
        <v>118697141</v>
      </c>
      <c r="H174" s="41">
        <f t="shared" si="64"/>
        <v>118697141</v>
      </c>
      <c r="I174" s="9">
        <f>I175+I177+I179</f>
        <v>58220878.299999997</v>
      </c>
      <c r="J174" s="9">
        <v>0</v>
      </c>
    </row>
    <row r="175" spans="1:10" ht="99" customHeight="1" x14ac:dyDescent="0.2">
      <c r="A175" s="20" t="s">
        <v>22</v>
      </c>
      <c r="B175" s="18" t="s">
        <v>17</v>
      </c>
      <c r="C175" s="18" t="s">
        <v>72</v>
      </c>
      <c r="D175" s="18" t="s">
        <v>53</v>
      </c>
      <c r="E175" s="18" t="s">
        <v>172</v>
      </c>
      <c r="F175" s="18" t="s">
        <v>23</v>
      </c>
      <c r="G175" s="41">
        <f t="shared" ref="G175:I175" si="65">G176</f>
        <v>105792124</v>
      </c>
      <c r="H175" s="41">
        <f t="shared" si="65"/>
        <v>105792124</v>
      </c>
      <c r="I175" s="9">
        <f t="shared" si="65"/>
        <v>52444496.939999998</v>
      </c>
      <c r="J175" s="9">
        <v>0</v>
      </c>
    </row>
    <row r="176" spans="1:10" ht="48.95" customHeight="1" x14ac:dyDescent="0.2">
      <c r="A176" s="20" t="s">
        <v>46</v>
      </c>
      <c r="B176" s="18" t="s">
        <v>17</v>
      </c>
      <c r="C176" s="18" t="s">
        <v>72</v>
      </c>
      <c r="D176" s="18" t="s">
        <v>53</v>
      </c>
      <c r="E176" s="18" t="s">
        <v>172</v>
      </c>
      <c r="F176" s="18" t="s">
        <v>47</v>
      </c>
      <c r="G176" s="19">
        <v>105792124</v>
      </c>
      <c r="H176" s="19">
        <v>105792124</v>
      </c>
      <c r="I176" s="9">
        <v>52444496.939999998</v>
      </c>
      <c r="J176" s="9">
        <v>0</v>
      </c>
    </row>
    <row r="177" spans="1:10" ht="54.75" customHeight="1" x14ac:dyDescent="0.2">
      <c r="A177" s="20" t="s">
        <v>27</v>
      </c>
      <c r="B177" s="18" t="s">
        <v>17</v>
      </c>
      <c r="C177" s="18" t="s">
        <v>72</v>
      </c>
      <c r="D177" s="18" t="s">
        <v>53</v>
      </c>
      <c r="E177" s="18" t="s">
        <v>172</v>
      </c>
      <c r="F177" s="18" t="s">
        <v>28</v>
      </c>
      <c r="G177" s="41">
        <f t="shared" ref="G177:H177" si="66">G178</f>
        <v>12662017</v>
      </c>
      <c r="H177" s="41">
        <f t="shared" si="66"/>
        <v>12662017</v>
      </c>
      <c r="I177" s="9">
        <f>I178</f>
        <v>5725881.3600000003</v>
      </c>
      <c r="J177" s="9">
        <f t="shared" si="61"/>
        <v>45.220926176295613</v>
      </c>
    </row>
    <row r="178" spans="1:10" ht="54" customHeight="1" x14ac:dyDescent="0.2">
      <c r="A178" s="20" t="s">
        <v>29</v>
      </c>
      <c r="B178" s="18" t="s">
        <v>17</v>
      </c>
      <c r="C178" s="18" t="s">
        <v>72</v>
      </c>
      <c r="D178" s="18" t="s">
        <v>53</v>
      </c>
      <c r="E178" s="18" t="s">
        <v>172</v>
      </c>
      <c r="F178" s="18" t="s">
        <v>30</v>
      </c>
      <c r="G178" s="19">
        <v>12662017</v>
      </c>
      <c r="H178" s="53">
        <v>12662017</v>
      </c>
      <c r="I178" s="9">
        <v>5725881.3600000003</v>
      </c>
      <c r="J178" s="9">
        <f t="shared" si="61"/>
        <v>45.220926176295613</v>
      </c>
    </row>
    <row r="179" spans="1:10" s="40" customFormat="1" ht="28.5" customHeight="1" x14ac:dyDescent="0.2">
      <c r="A179" s="42" t="s">
        <v>31</v>
      </c>
      <c r="B179" s="43" t="s">
        <v>17</v>
      </c>
      <c r="C179" s="43" t="s">
        <v>72</v>
      </c>
      <c r="D179" s="43" t="s">
        <v>53</v>
      </c>
      <c r="E179" s="43" t="s">
        <v>172</v>
      </c>
      <c r="F179" s="43">
        <v>800</v>
      </c>
      <c r="G179" s="89">
        <f t="shared" ref="G179:H179" si="67">G180+G181</f>
        <v>243000</v>
      </c>
      <c r="H179" s="89">
        <f t="shared" si="67"/>
        <v>243000</v>
      </c>
      <c r="I179" s="41">
        <f>I180+I181</f>
        <v>50500</v>
      </c>
      <c r="J179" s="41">
        <f t="shared" si="61"/>
        <v>20.781893004115226</v>
      </c>
    </row>
    <row r="180" spans="1:10" s="114" customFormat="1" ht="28.5" customHeight="1" x14ac:dyDescent="0.2">
      <c r="A180" s="63" t="s">
        <v>170</v>
      </c>
      <c r="B180" s="115" t="s">
        <v>17</v>
      </c>
      <c r="C180" s="115" t="s">
        <v>72</v>
      </c>
      <c r="D180" s="115" t="s">
        <v>53</v>
      </c>
      <c r="E180" s="115" t="s">
        <v>172</v>
      </c>
      <c r="F180" s="115">
        <v>830</v>
      </c>
      <c r="G180" s="116">
        <v>31000</v>
      </c>
      <c r="H180" s="116">
        <v>31000</v>
      </c>
      <c r="I180" s="89">
        <v>31000</v>
      </c>
      <c r="J180" s="89">
        <f t="shared" si="61"/>
        <v>100</v>
      </c>
    </row>
    <row r="181" spans="1:10" s="40" customFormat="1" ht="32.25" customHeight="1" x14ac:dyDescent="0.2">
      <c r="A181" s="42" t="s">
        <v>33</v>
      </c>
      <c r="B181" s="43" t="s">
        <v>17</v>
      </c>
      <c r="C181" s="43" t="s">
        <v>72</v>
      </c>
      <c r="D181" s="43" t="s">
        <v>53</v>
      </c>
      <c r="E181" s="43" t="s">
        <v>172</v>
      </c>
      <c r="F181" s="43">
        <v>850</v>
      </c>
      <c r="G181" s="44">
        <v>212000</v>
      </c>
      <c r="H181" s="44">
        <v>212000</v>
      </c>
      <c r="I181" s="41">
        <v>19500</v>
      </c>
      <c r="J181" s="41">
        <f t="shared" si="61"/>
        <v>9.1981132075471699</v>
      </c>
    </row>
    <row r="182" spans="1:10" ht="27" customHeight="1" x14ac:dyDescent="0.2">
      <c r="A182" s="24" t="s">
        <v>74</v>
      </c>
      <c r="B182" s="18" t="s">
        <v>17</v>
      </c>
      <c r="C182" s="18" t="s">
        <v>58</v>
      </c>
      <c r="D182" s="18" t="s">
        <v>0</v>
      </c>
      <c r="E182" s="18" t="s">
        <v>0</v>
      </c>
      <c r="F182" s="18" t="s">
        <v>0</v>
      </c>
      <c r="G182" s="49">
        <f t="shared" ref="G182:I183" si="68">G183</f>
        <v>16510061</v>
      </c>
      <c r="H182" s="49">
        <f t="shared" si="68"/>
        <v>16510061</v>
      </c>
      <c r="I182" s="9">
        <f>I183</f>
        <v>8526233.4100000001</v>
      </c>
      <c r="J182" s="9">
        <f t="shared" si="61"/>
        <v>51.642652380266796</v>
      </c>
    </row>
    <row r="183" spans="1:10" ht="33" customHeight="1" x14ac:dyDescent="0.2">
      <c r="A183" s="24" t="s">
        <v>75</v>
      </c>
      <c r="B183" s="18" t="s">
        <v>17</v>
      </c>
      <c r="C183" s="18" t="s">
        <v>58</v>
      </c>
      <c r="D183" s="18" t="s">
        <v>20</v>
      </c>
      <c r="E183" s="18" t="s">
        <v>0</v>
      </c>
      <c r="F183" s="18" t="s">
        <v>0</v>
      </c>
      <c r="G183" s="49">
        <f>G184</f>
        <v>16510061</v>
      </c>
      <c r="H183" s="89">
        <f t="shared" si="68"/>
        <v>16510061</v>
      </c>
      <c r="I183" s="89">
        <f t="shared" si="68"/>
        <v>8526233.4100000001</v>
      </c>
      <c r="J183" s="9">
        <f t="shared" si="61"/>
        <v>51.642652380266796</v>
      </c>
    </row>
    <row r="184" spans="1:10" ht="66" customHeight="1" x14ac:dyDescent="0.2">
      <c r="A184" s="20" t="s">
        <v>45</v>
      </c>
      <c r="B184" s="18" t="s">
        <v>17</v>
      </c>
      <c r="C184" s="18" t="s">
        <v>58</v>
      </c>
      <c r="D184" s="18" t="s">
        <v>20</v>
      </c>
      <c r="E184" s="18" t="s">
        <v>172</v>
      </c>
      <c r="F184" s="21" t="s">
        <v>0</v>
      </c>
      <c r="G184" s="89">
        <f t="shared" ref="G184:H185" si="69">G185</f>
        <v>16510061</v>
      </c>
      <c r="H184" s="89">
        <f t="shared" si="69"/>
        <v>16510061</v>
      </c>
      <c r="I184" s="9">
        <f>I185</f>
        <v>8526233.4100000001</v>
      </c>
      <c r="J184" s="9">
        <f t="shared" si="61"/>
        <v>51.642652380266796</v>
      </c>
    </row>
    <row r="185" spans="1:10" ht="96.75" customHeight="1" x14ac:dyDescent="0.2">
      <c r="A185" s="20" t="s">
        <v>22</v>
      </c>
      <c r="B185" s="18" t="s">
        <v>17</v>
      </c>
      <c r="C185" s="18" t="s">
        <v>58</v>
      </c>
      <c r="D185" s="18" t="s">
        <v>20</v>
      </c>
      <c r="E185" s="18" t="s">
        <v>172</v>
      </c>
      <c r="F185" s="18" t="s">
        <v>23</v>
      </c>
      <c r="G185" s="89">
        <f t="shared" si="69"/>
        <v>16510061</v>
      </c>
      <c r="H185" s="89">
        <f t="shared" si="69"/>
        <v>16510061</v>
      </c>
      <c r="I185" s="9">
        <f>I186</f>
        <v>8526233.4100000001</v>
      </c>
      <c r="J185" s="9">
        <f t="shared" si="61"/>
        <v>51.642652380266796</v>
      </c>
    </row>
    <row r="186" spans="1:10" ht="44.25" customHeight="1" x14ac:dyDescent="0.2">
      <c r="A186" s="20" t="s">
        <v>46</v>
      </c>
      <c r="B186" s="18" t="s">
        <v>17</v>
      </c>
      <c r="C186" s="18" t="s">
        <v>58</v>
      </c>
      <c r="D186" s="18" t="s">
        <v>20</v>
      </c>
      <c r="E186" s="18" t="s">
        <v>172</v>
      </c>
      <c r="F186" s="18" t="s">
        <v>47</v>
      </c>
      <c r="G186" s="19">
        <v>16510061</v>
      </c>
      <c r="H186" s="19">
        <v>16510061</v>
      </c>
      <c r="I186" s="9">
        <v>8526233.4100000001</v>
      </c>
      <c r="J186" s="9">
        <f t="shared" si="61"/>
        <v>51.642652380266796</v>
      </c>
    </row>
    <row r="187" spans="1:10" ht="37.5" customHeight="1" x14ac:dyDescent="0.2">
      <c r="A187" s="24" t="s">
        <v>76</v>
      </c>
      <c r="B187" s="18" t="s">
        <v>17</v>
      </c>
      <c r="C187" s="18" t="s">
        <v>77</v>
      </c>
      <c r="D187" s="18" t="s">
        <v>0</v>
      </c>
      <c r="E187" s="18" t="s">
        <v>0</v>
      </c>
      <c r="F187" s="18" t="s">
        <v>0</v>
      </c>
      <c r="G187" s="49">
        <f>G188+G192+G196+G215</f>
        <v>207076502.93000001</v>
      </c>
      <c r="H187" s="49">
        <f>H188+H192+H196+H215</f>
        <v>256795897.19999999</v>
      </c>
      <c r="I187" s="9">
        <f>I188+I192+I196+I215</f>
        <v>179030064.56</v>
      </c>
      <c r="J187" s="9">
        <f t="shared" si="61"/>
        <v>69.716871068452562</v>
      </c>
    </row>
    <row r="188" spans="1:10" ht="36" customHeight="1" x14ac:dyDescent="0.2">
      <c r="A188" s="24" t="s">
        <v>78</v>
      </c>
      <c r="B188" s="18" t="s">
        <v>17</v>
      </c>
      <c r="C188" s="18" t="s">
        <v>77</v>
      </c>
      <c r="D188" s="18" t="s">
        <v>19</v>
      </c>
      <c r="E188" s="18" t="s">
        <v>0</v>
      </c>
      <c r="F188" s="18" t="s">
        <v>0</v>
      </c>
      <c r="G188" s="19">
        <f>G189</f>
        <v>6576607</v>
      </c>
      <c r="H188" s="116">
        <f t="shared" ref="H188:I190" si="70">H189</f>
        <v>6576607</v>
      </c>
      <c r="I188" s="116">
        <f t="shared" si="70"/>
        <v>2944502.1</v>
      </c>
      <c r="J188" s="9">
        <f t="shared" si="61"/>
        <v>44.772359059922536</v>
      </c>
    </row>
    <row r="189" spans="1:10" ht="45.75" customHeight="1" x14ac:dyDescent="0.2">
      <c r="A189" s="20" t="s">
        <v>79</v>
      </c>
      <c r="B189" s="18" t="s">
        <v>17</v>
      </c>
      <c r="C189" s="18" t="s">
        <v>77</v>
      </c>
      <c r="D189" s="18" t="s">
        <v>19</v>
      </c>
      <c r="E189" s="18" t="s">
        <v>181</v>
      </c>
      <c r="F189" s="21" t="s">
        <v>0</v>
      </c>
      <c r="G189" s="19">
        <f>G190</f>
        <v>6576607</v>
      </c>
      <c r="H189" s="116">
        <f t="shared" si="70"/>
        <v>6576607</v>
      </c>
      <c r="I189" s="116">
        <f t="shared" si="70"/>
        <v>2944502.1</v>
      </c>
      <c r="J189" s="9">
        <f t="shared" si="61"/>
        <v>44.772359059922536</v>
      </c>
    </row>
    <row r="190" spans="1:10" ht="54" customHeight="1" x14ac:dyDescent="0.2">
      <c r="A190" s="20" t="s">
        <v>80</v>
      </c>
      <c r="B190" s="18" t="s">
        <v>17</v>
      </c>
      <c r="C190" s="18" t="s">
        <v>77</v>
      </c>
      <c r="D190" s="18" t="s">
        <v>19</v>
      </c>
      <c r="E190" s="18" t="s">
        <v>181</v>
      </c>
      <c r="F190" s="18" t="s">
        <v>81</v>
      </c>
      <c r="G190" s="19">
        <f>G191</f>
        <v>6576607</v>
      </c>
      <c r="H190" s="116">
        <f t="shared" si="70"/>
        <v>6576607</v>
      </c>
      <c r="I190" s="116">
        <f t="shared" si="70"/>
        <v>2944502.1</v>
      </c>
      <c r="J190" s="9">
        <f t="shared" si="61"/>
        <v>44.772359059922536</v>
      </c>
    </row>
    <row r="191" spans="1:10" ht="54.75" customHeight="1" x14ac:dyDescent="0.2">
      <c r="A191" s="20" t="s">
        <v>85</v>
      </c>
      <c r="B191" s="18" t="s">
        <v>17</v>
      </c>
      <c r="C191" s="18" t="s">
        <v>77</v>
      </c>
      <c r="D191" s="18" t="s">
        <v>19</v>
      </c>
      <c r="E191" s="18" t="s">
        <v>181</v>
      </c>
      <c r="F191" s="18" t="s">
        <v>86</v>
      </c>
      <c r="G191" s="19">
        <v>6576607</v>
      </c>
      <c r="H191" s="116">
        <v>6576607</v>
      </c>
      <c r="I191" s="9">
        <v>2944502.1</v>
      </c>
      <c r="J191" s="9">
        <f t="shared" si="61"/>
        <v>44.772359059922536</v>
      </c>
    </row>
    <row r="192" spans="1:10" s="40" customFormat="1" ht="31.5" customHeight="1" x14ac:dyDescent="0.2">
      <c r="A192" s="48" t="s">
        <v>295</v>
      </c>
      <c r="B192" s="46" t="s">
        <v>17</v>
      </c>
      <c r="C192" s="46" t="s">
        <v>77</v>
      </c>
      <c r="D192" s="46" t="s">
        <v>51</v>
      </c>
      <c r="E192" s="46" t="s">
        <v>0</v>
      </c>
      <c r="F192" s="46" t="s">
        <v>0</v>
      </c>
      <c r="G192" s="49">
        <f t="shared" ref="G192:H194" si="71">G193</f>
        <v>99203180.730000004</v>
      </c>
      <c r="H192" s="49">
        <f t="shared" si="71"/>
        <v>148922575</v>
      </c>
      <c r="I192" s="41">
        <f>I193</f>
        <v>107246310.2</v>
      </c>
      <c r="J192" s="49">
        <f t="shared" si="61"/>
        <v>72.014810514792671</v>
      </c>
    </row>
    <row r="193" spans="1:10" s="40" customFormat="1" ht="39" customHeight="1" x14ac:dyDescent="0.2">
      <c r="A193" s="50" t="s">
        <v>296</v>
      </c>
      <c r="B193" s="46" t="s">
        <v>17</v>
      </c>
      <c r="C193" s="46" t="s">
        <v>77</v>
      </c>
      <c r="D193" s="46" t="s">
        <v>51</v>
      </c>
      <c r="E193" s="46" t="s">
        <v>297</v>
      </c>
      <c r="F193" s="51" t="s">
        <v>0</v>
      </c>
      <c r="G193" s="49">
        <f t="shared" si="71"/>
        <v>99203180.730000004</v>
      </c>
      <c r="H193" s="49">
        <f t="shared" si="71"/>
        <v>148922575</v>
      </c>
      <c r="I193" s="41">
        <f>I194</f>
        <v>107246310.2</v>
      </c>
      <c r="J193" s="49">
        <f t="shared" si="61"/>
        <v>72.014810514792671</v>
      </c>
    </row>
    <row r="194" spans="1:10" s="40" customFormat="1" ht="45.75" customHeight="1" x14ac:dyDescent="0.2">
      <c r="A194" s="50" t="s">
        <v>80</v>
      </c>
      <c r="B194" s="46" t="s">
        <v>17</v>
      </c>
      <c r="C194" s="46" t="s">
        <v>77</v>
      </c>
      <c r="D194" s="46" t="s">
        <v>51</v>
      </c>
      <c r="E194" s="46" t="s">
        <v>297</v>
      </c>
      <c r="F194" s="46" t="s">
        <v>81</v>
      </c>
      <c r="G194" s="49">
        <f t="shared" si="71"/>
        <v>99203180.730000004</v>
      </c>
      <c r="H194" s="49">
        <f t="shared" si="71"/>
        <v>148922575</v>
      </c>
      <c r="I194" s="41">
        <f>I195</f>
        <v>107246310.2</v>
      </c>
      <c r="J194" s="49">
        <f t="shared" si="61"/>
        <v>72.014810514792671</v>
      </c>
    </row>
    <row r="195" spans="1:10" s="40" customFormat="1" ht="54.75" customHeight="1" x14ac:dyDescent="0.2">
      <c r="A195" s="50" t="s">
        <v>82</v>
      </c>
      <c r="B195" s="46" t="s">
        <v>17</v>
      </c>
      <c r="C195" s="46" t="s">
        <v>77</v>
      </c>
      <c r="D195" s="46" t="s">
        <v>51</v>
      </c>
      <c r="E195" s="46" t="s">
        <v>297</v>
      </c>
      <c r="F195" s="46" t="s">
        <v>83</v>
      </c>
      <c r="G195" s="49">
        <v>99203180.730000004</v>
      </c>
      <c r="H195" s="142">
        <v>148922575</v>
      </c>
      <c r="I195" s="41">
        <v>107246310.2</v>
      </c>
      <c r="J195" s="49">
        <f t="shared" si="61"/>
        <v>72.014810514792671</v>
      </c>
    </row>
    <row r="196" spans="1:10" ht="34.5" customHeight="1" x14ac:dyDescent="0.2">
      <c r="A196" s="24" t="s">
        <v>84</v>
      </c>
      <c r="B196" s="18" t="s">
        <v>17</v>
      </c>
      <c r="C196" s="18" t="s">
        <v>77</v>
      </c>
      <c r="D196" s="18" t="s">
        <v>20</v>
      </c>
      <c r="E196" s="18" t="s">
        <v>0</v>
      </c>
      <c r="F196" s="18" t="s">
        <v>0</v>
      </c>
      <c r="G196" s="49">
        <f>G197+G200+G206+G211+G203</f>
        <v>101200715.2</v>
      </c>
      <c r="H196" s="89">
        <f t="shared" ref="H196:I196" si="72">H197+H200+H206+H211+H203</f>
        <v>101200715.2</v>
      </c>
      <c r="I196" s="89">
        <f t="shared" si="72"/>
        <v>68839252.25999999</v>
      </c>
      <c r="J196" s="9">
        <f t="shared" si="61"/>
        <v>68.022495813349735</v>
      </c>
    </row>
    <row r="197" spans="1:10" s="10" customFormat="1" ht="65.25" customHeight="1" x14ac:dyDescent="0.2">
      <c r="A197" s="20" t="s">
        <v>182</v>
      </c>
      <c r="B197" s="18" t="s">
        <v>17</v>
      </c>
      <c r="C197" s="18" t="s">
        <v>77</v>
      </c>
      <c r="D197" s="18" t="s">
        <v>20</v>
      </c>
      <c r="E197" s="18" t="s">
        <v>183</v>
      </c>
      <c r="F197" s="21" t="s">
        <v>0</v>
      </c>
      <c r="G197" s="89">
        <f t="shared" ref="G197:H198" si="73">G198</f>
        <v>102400</v>
      </c>
      <c r="H197" s="89">
        <f t="shared" si="73"/>
        <v>102400</v>
      </c>
      <c r="I197" s="9">
        <f>I198</f>
        <v>19900</v>
      </c>
      <c r="J197" s="9">
        <f t="shared" si="61"/>
        <v>19.43359375</v>
      </c>
    </row>
    <row r="198" spans="1:10" s="10" customFormat="1" ht="49.5" customHeight="1" x14ac:dyDescent="0.2">
      <c r="A198" s="20" t="s">
        <v>80</v>
      </c>
      <c r="B198" s="18" t="s">
        <v>17</v>
      </c>
      <c r="C198" s="18" t="s">
        <v>77</v>
      </c>
      <c r="D198" s="18" t="s">
        <v>20</v>
      </c>
      <c r="E198" s="18" t="s">
        <v>183</v>
      </c>
      <c r="F198" s="18" t="s">
        <v>81</v>
      </c>
      <c r="G198" s="89">
        <f t="shared" si="73"/>
        <v>102400</v>
      </c>
      <c r="H198" s="89">
        <f t="shared" si="73"/>
        <v>102400</v>
      </c>
      <c r="I198" s="9">
        <f>I199</f>
        <v>19900</v>
      </c>
      <c r="J198" s="9">
        <f t="shared" si="61"/>
        <v>19.43359375</v>
      </c>
    </row>
    <row r="199" spans="1:10" s="10" customFormat="1" ht="34.5" customHeight="1" x14ac:dyDescent="0.2">
      <c r="A199" s="20" t="s">
        <v>85</v>
      </c>
      <c r="B199" s="18" t="s">
        <v>17</v>
      </c>
      <c r="C199" s="18" t="s">
        <v>77</v>
      </c>
      <c r="D199" s="18" t="s">
        <v>20</v>
      </c>
      <c r="E199" s="18" t="s">
        <v>183</v>
      </c>
      <c r="F199" s="18" t="s">
        <v>86</v>
      </c>
      <c r="G199" s="19">
        <v>102400</v>
      </c>
      <c r="H199" s="19">
        <v>102400</v>
      </c>
      <c r="I199" s="9">
        <v>19900</v>
      </c>
      <c r="J199" s="9">
        <f t="shared" si="61"/>
        <v>19.43359375</v>
      </c>
    </row>
    <row r="200" spans="1:10" s="10" customFormat="1" ht="55.5" customHeight="1" x14ac:dyDescent="0.2">
      <c r="A200" s="20" t="s">
        <v>184</v>
      </c>
      <c r="B200" s="18" t="s">
        <v>17</v>
      </c>
      <c r="C200" s="18" t="s">
        <v>77</v>
      </c>
      <c r="D200" s="18" t="s">
        <v>20</v>
      </c>
      <c r="E200" s="18" t="s">
        <v>185</v>
      </c>
      <c r="F200" s="21" t="s">
        <v>0</v>
      </c>
      <c r="G200" s="89">
        <f t="shared" ref="G200:I201" si="74">G201</f>
        <v>2402720</v>
      </c>
      <c r="H200" s="89">
        <f t="shared" si="74"/>
        <v>2402720</v>
      </c>
      <c r="I200" s="9">
        <f t="shared" si="74"/>
        <v>2402719.2000000002</v>
      </c>
      <c r="J200" s="9">
        <f t="shared" si="61"/>
        <v>99.999966704401686</v>
      </c>
    </row>
    <row r="201" spans="1:10" s="10" customFormat="1" ht="53.25" customHeight="1" x14ac:dyDescent="0.2">
      <c r="A201" s="20" t="s">
        <v>80</v>
      </c>
      <c r="B201" s="18" t="s">
        <v>17</v>
      </c>
      <c r="C201" s="18" t="s">
        <v>77</v>
      </c>
      <c r="D201" s="18" t="s">
        <v>20</v>
      </c>
      <c r="E201" s="18" t="s">
        <v>185</v>
      </c>
      <c r="F201" s="18" t="s">
        <v>81</v>
      </c>
      <c r="G201" s="89">
        <f t="shared" si="74"/>
        <v>2402720</v>
      </c>
      <c r="H201" s="89">
        <f t="shared" si="74"/>
        <v>2402720</v>
      </c>
      <c r="I201" s="9">
        <f t="shared" si="74"/>
        <v>2402719.2000000002</v>
      </c>
      <c r="J201" s="9">
        <f t="shared" si="61"/>
        <v>99.999966704401686</v>
      </c>
    </row>
    <row r="202" spans="1:10" s="10" customFormat="1" ht="52.5" customHeight="1" x14ac:dyDescent="0.2">
      <c r="A202" s="20" t="s">
        <v>85</v>
      </c>
      <c r="B202" s="18" t="s">
        <v>17</v>
      </c>
      <c r="C202" s="18" t="s">
        <v>77</v>
      </c>
      <c r="D202" s="18" t="s">
        <v>20</v>
      </c>
      <c r="E202" s="18" t="s">
        <v>185</v>
      </c>
      <c r="F202" s="18" t="s">
        <v>86</v>
      </c>
      <c r="G202" s="19">
        <v>2402720</v>
      </c>
      <c r="H202" s="19">
        <v>2402720</v>
      </c>
      <c r="I202" s="9">
        <v>2402719.2000000002</v>
      </c>
      <c r="J202" s="9">
        <f t="shared" si="61"/>
        <v>99.999966704401686</v>
      </c>
    </row>
    <row r="203" spans="1:10" s="114" customFormat="1" ht="81" customHeight="1" x14ac:dyDescent="0.2">
      <c r="A203" s="117" t="s">
        <v>186</v>
      </c>
      <c r="B203" s="115" t="s">
        <v>17</v>
      </c>
      <c r="C203" s="115" t="s">
        <v>77</v>
      </c>
      <c r="D203" s="115" t="s">
        <v>20</v>
      </c>
      <c r="E203" s="115" t="s">
        <v>330</v>
      </c>
      <c r="F203" s="115"/>
      <c r="G203" s="89">
        <f t="shared" ref="G203:H204" si="75">G204</f>
        <v>37463184</v>
      </c>
      <c r="H203" s="89">
        <f t="shared" si="75"/>
        <v>37463184</v>
      </c>
      <c r="I203" s="89">
        <f>I204</f>
        <v>37463184</v>
      </c>
      <c r="J203" s="89">
        <f t="shared" si="61"/>
        <v>100</v>
      </c>
    </row>
    <row r="204" spans="1:10" s="114" customFormat="1" ht="52.5" customHeight="1" x14ac:dyDescent="0.2">
      <c r="A204" s="117" t="s">
        <v>64</v>
      </c>
      <c r="B204" s="115" t="s">
        <v>17</v>
      </c>
      <c r="C204" s="115" t="s">
        <v>77</v>
      </c>
      <c r="D204" s="115" t="s">
        <v>20</v>
      </c>
      <c r="E204" s="115" t="s">
        <v>330</v>
      </c>
      <c r="F204" s="115">
        <v>400</v>
      </c>
      <c r="G204" s="89">
        <f t="shared" si="75"/>
        <v>37463184</v>
      </c>
      <c r="H204" s="89">
        <f t="shared" si="75"/>
        <v>37463184</v>
      </c>
      <c r="I204" s="89">
        <f>I205</f>
        <v>37463184</v>
      </c>
      <c r="J204" s="89">
        <f t="shared" si="61"/>
        <v>100</v>
      </c>
    </row>
    <row r="205" spans="1:10" s="114" customFormat="1" ht="31.5" customHeight="1" x14ac:dyDescent="0.2">
      <c r="A205" s="117" t="s">
        <v>66</v>
      </c>
      <c r="B205" s="115" t="s">
        <v>17</v>
      </c>
      <c r="C205" s="115" t="s">
        <v>77</v>
      </c>
      <c r="D205" s="115" t="s">
        <v>20</v>
      </c>
      <c r="E205" s="115" t="s">
        <v>330</v>
      </c>
      <c r="F205" s="115">
        <v>410</v>
      </c>
      <c r="G205" s="116">
        <v>37463184</v>
      </c>
      <c r="H205" s="116">
        <v>37463184</v>
      </c>
      <c r="I205" s="89">
        <v>37463184</v>
      </c>
      <c r="J205" s="89">
        <f t="shared" si="61"/>
        <v>100</v>
      </c>
    </row>
    <row r="206" spans="1:10" s="10" customFormat="1" ht="81.75" customHeight="1" x14ac:dyDescent="0.2">
      <c r="A206" s="20" t="s">
        <v>186</v>
      </c>
      <c r="B206" s="18" t="s">
        <v>17</v>
      </c>
      <c r="C206" s="18" t="s">
        <v>77</v>
      </c>
      <c r="D206" s="18" t="s">
        <v>20</v>
      </c>
      <c r="E206" s="18" t="s">
        <v>298</v>
      </c>
      <c r="F206" s="21" t="s">
        <v>0</v>
      </c>
      <c r="G206" s="49">
        <f t="shared" ref="G206" si="76">G207+G209</f>
        <v>50342239.200000003</v>
      </c>
      <c r="H206" s="89">
        <f t="shared" ref="H206" si="77">H207+H209</f>
        <v>50342239.200000003</v>
      </c>
      <c r="I206" s="9">
        <f>I207+I209</f>
        <v>25351623</v>
      </c>
      <c r="J206" s="9">
        <f t="shared" si="61"/>
        <v>50.358552585003011</v>
      </c>
    </row>
    <row r="207" spans="1:10" s="10" customFormat="1" ht="51" customHeight="1" x14ac:dyDescent="0.2">
      <c r="A207" s="20" t="s">
        <v>80</v>
      </c>
      <c r="B207" s="18" t="s">
        <v>17</v>
      </c>
      <c r="C207" s="18" t="s">
        <v>77</v>
      </c>
      <c r="D207" s="18" t="s">
        <v>20</v>
      </c>
      <c r="E207" s="52" t="s">
        <v>298</v>
      </c>
      <c r="F207" s="18" t="s">
        <v>81</v>
      </c>
      <c r="G207" s="49">
        <f t="shared" ref="G207:H207" si="78">G208</f>
        <v>39103284</v>
      </c>
      <c r="H207" s="89">
        <f t="shared" si="78"/>
        <v>39103284</v>
      </c>
      <c r="I207" s="9">
        <f>I208</f>
        <v>25062543</v>
      </c>
      <c r="J207" s="9">
        <f t="shared" si="61"/>
        <v>64.093192275104059</v>
      </c>
    </row>
    <row r="208" spans="1:10" s="10" customFormat="1" ht="47.25" customHeight="1" x14ac:dyDescent="0.2">
      <c r="A208" s="20" t="s">
        <v>82</v>
      </c>
      <c r="B208" s="18" t="s">
        <v>17</v>
      </c>
      <c r="C208" s="18" t="s">
        <v>77</v>
      </c>
      <c r="D208" s="18" t="s">
        <v>20</v>
      </c>
      <c r="E208" s="52" t="s">
        <v>298</v>
      </c>
      <c r="F208" s="18" t="s">
        <v>83</v>
      </c>
      <c r="G208" s="53">
        <v>39103284</v>
      </c>
      <c r="H208" s="116">
        <v>39103284</v>
      </c>
      <c r="I208" s="49">
        <v>25062543</v>
      </c>
      <c r="J208" s="9">
        <f t="shared" si="61"/>
        <v>64.093192275104059</v>
      </c>
    </row>
    <row r="209" spans="1:10" ht="54.75" customHeight="1" x14ac:dyDescent="0.2">
      <c r="A209" s="20" t="s">
        <v>64</v>
      </c>
      <c r="B209" s="18" t="s">
        <v>17</v>
      </c>
      <c r="C209" s="18" t="s">
        <v>77</v>
      </c>
      <c r="D209" s="18" t="s">
        <v>20</v>
      </c>
      <c r="E209" s="52" t="s">
        <v>298</v>
      </c>
      <c r="F209" s="18" t="s">
        <v>65</v>
      </c>
      <c r="G209" s="49">
        <f t="shared" ref="G209:H209" si="79">G210</f>
        <v>11238955.199999999</v>
      </c>
      <c r="H209" s="89">
        <f t="shared" si="79"/>
        <v>11238955.199999999</v>
      </c>
      <c r="I209" s="9">
        <f>I210</f>
        <v>289080</v>
      </c>
      <c r="J209" s="9">
        <f t="shared" si="61"/>
        <v>2.5721252096458218</v>
      </c>
    </row>
    <row r="210" spans="1:10" ht="27" customHeight="1" x14ac:dyDescent="0.2">
      <c r="A210" s="20" t="s">
        <v>66</v>
      </c>
      <c r="B210" s="18" t="s">
        <v>17</v>
      </c>
      <c r="C210" s="18" t="s">
        <v>77</v>
      </c>
      <c r="D210" s="18" t="s">
        <v>20</v>
      </c>
      <c r="E210" s="52" t="s">
        <v>298</v>
      </c>
      <c r="F210" s="18" t="s">
        <v>67</v>
      </c>
      <c r="G210" s="19">
        <v>11238955.199999999</v>
      </c>
      <c r="H210" s="116">
        <v>11238955.199999999</v>
      </c>
      <c r="I210" s="9">
        <v>289080</v>
      </c>
      <c r="J210" s="9">
        <f t="shared" si="61"/>
        <v>2.5721252096458218</v>
      </c>
    </row>
    <row r="211" spans="1:10" ht="125.25" customHeight="1" x14ac:dyDescent="0.2">
      <c r="A211" s="20" t="s">
        <v>187</v>
      </c>
      <c r="B211" s="18" t="s">
        <v>17</v>
      </c>
      <c r="C211" s="18" t="s">
        <v>77</v>
      </c>
      <c r="D211" s="18" t="s">
        <v>20</v>
      </c>
      <c r="E211" s="18" t="s">
        <v>188</v>
      </c>
      <c r="F211" s="21" t="s">
        <v>0</v>
      </c>
      <c r="G211" s="49">
        <f t="shared" ref="G211:H211" si="80">G212</f>
        <v>10890172</v>
      </c>
      <c r="H211" s="49">
        <f t="shared" si="80"/>
        <v>10890172</v>
      </c>
      <c r="I211" s="9">
        <f>I212</f>
        <v>3601826.06</v>
      </c>
      <c r="J211" s="9">
        <f t="shared" si="61"/>
        <v>33.074097084967988</v>
      </c>
    </row>
    <row r="212" spans="1:10" ht="44.25" customHeight="1" x14ac:dyDescent="0.2">
      <c r="A212" s="20" t="s">
        <v>80</v>
      </c>
      <c r="B212" s="18" t="s">
        <v>17</v>
      </c>
      <c r="C212" s="18" t="s">
        <v>77</v>
      </c>
      <c r="D212" s="18" t="s">
        <v>20</v>
      </c>
      <c r="E212" s="18" t="s">
        <v>188</v>
      </c>
      <c r="F212" s="18" t="s">
        <v>81</v>
      </c>
      <c r="G212" s="49">
        <f t="shared" ref="G212:H212" si="81">G213+G214</f>
        <v>10890172</v>
      </c>
      <c r="H212" s="49">
        <f t="shared" si="81"/>
        <v>10890172</v>
      </c>
      <c r="I212" s="9">
        <f>I213+I214</f>
        <v>3601826.06</v>
      </c>
      <c r="J212" s="9">
        <f t="shared" si="61"/>
        <v>33.074097084967988</v>
      </c>
    </row>
    <row r="213" spans="1:10" ht="57.75" customHeight="1" x14ac:dyDescent="0.2">
      <c r="A213" s="20" t="s">
        <v>85</v>
      </c>
      <c r="B213" s="18" t="s">
        <v>17</v>
      </c>
      <c r="C213" s="18" t="s">
        <v>77</v>
      </c>
      <c r="D213" s="18" t="s">
        <v>20</v>
      </c>
      <c r="E213" s="18" t="s">
        <v>188</v>
      </c>
      <c r="F213" s="18" t="s">
        <v>86</v>
      </c>
      <c r="G213" s="19">
        <v>6720850</v>
      </c>
      <c r="H213" s="116">
        <v>6720850</v>
      </c>
      <c r="I213" s="9">
        <v>2233691.96</v>
      </c>
      <c r="J213" s="9">
        <f t="shared" si="61"/>
        <v>33.235259825766086</v>
      </c>
    </row>
    <row r="214" spans="1:10" ht="50.25" customHeight="1" x14ac:dyDescent="0.2">
      <c r="A214" s="20" t="s">
        <v>82</v>
      </c>
      <c r="B214" s="18" t="s">
        <v>17</v>
      </c>
      <c r="C214" s="18" t="s">
        <v>77</v>
      </c>
      <c r="D214" s="18" t="s">
        <v>20</v>
      </c>
      <c r="E214" s="18" t="s">
        <v>188</v>
      </c>
      <c r="F214" s="18" t="s">
        <v>83</v>
      </c>
      <c r="G214" s="19">
        <v>4169322</v>
      </c>
      <c r="H214" s="116">
        <v>4169322</v>
      </c>
      <c r="I214" s="9">
        <v>1368134.1</v>
      </c>
      <c r="J214" s="9">
        <f t="shared" si="61"/>
        <v>32.814306498754476</v>
      </c>
    </row>
    <row r="215" spans="1:10" ht="37.5" customHeight="1" x14ac:dyDescent="0.2">
      <c r="A215" s="24" t="s">
        <v>87</v>
      </c>
      <c r="B215" s="18" t="s">
        <v>17</v>
      </c>
      <c r="C215" s="18" t="s">
        <v>77</v>
      </c>
      <c r="D215" s="18" t="s">
        <v>88</v>
      </c>
      <c r="E215" s="18" t="s">
        <v>0</v>
      </c>
      <c r="F215" s="18" t="s">
        <v>0</v>
      </c>
      <c r="G215" s="19">
        <f t="shared" ref="G215:I217" si="82">G216</f>
        <v>96000</v>
      </c>
      <c r="H215" s="19">
        <f t="shared" si="82"/>
        <v>96000</v>
      </c>
      <c r="I215" s="9">
        <f t="shared" si="82"/>
        <v>0</v>
      </c>
      <c r="J215" s="9">
        <f t="shared" si="61"/>
        <v>0</v>
      </c>
    </row>
    <row r="216" spans="1:10" ht="160.5" customHeight="1" x14ac:dyDescent="0.2">
      <c r="A216" s="20" t="s">
        <v>189</v>
      </c>
      <c r="B216" s="18" t="s">
        <v>17</v>
      </c>
      <c r="C216" s="18" t="s">
        <v>77</v>
      </c>
      <c r="D216" s="18" t="s">
        <v>88</v>
      </c>
      <c r="E216" s="18" t="s">
        <v>190</v>
      </c>
      <c r="F216" s="21" t="s">
        <v>0</v>
      </c>
      <c r="G216" s="19">
        <f t="shared" si="82"/>
        <v>96000</v>
      </c>
      <c r="H216" s="116">
        <f t="shared" si="82"/>
        <v>96000</v>
      </c>
      <c r="I216" s="9">
        <f t="shared" si="82"/>
        <v>0</v>
      </c>
      <c r="J216" s="9">
        <f t="shared" si="61"/>
        <v>0</v>
      </c>
    </row>
    <row r="217" spans="1:10" ht="61.5" customHeight="1" x14ac:dyDescent="0.2">
      <c r="A217" s="20" t="s">
        <v>27</v>
      </c>
      <c r="B217" s="18" t="s">
        <v>17</v>
      </c>
      <c r="C217" s="18" t="s">
        <v>77</v>
      </c>
      <c r="D217" s="18" t="s">
        <v>88</v>
      </c>
      <c r="E217" s="18" t="s">
        <v>190</v>
      </c>
      <c r="F217" s="18" t="s">
        <v>28</v>
      </c>
      <c r="G217" s="19">
        <f t="shared" si="82"/>
        <v>96000</v>
      </c>
      <c r="H217" s="116">
        <f t="shared" si="82"/>
        <v>96000</v>
      </c>
      <c r="I217" s="9">
        <f t="shared" si="82"/>
        <v>0</v>
      </c>
      <c r="J217" s="9">
        <f t="shared" si="61"/>
        <v>0</v>
      </c>
    </row>
    <row r="218" spans="1:10" ht="59.25" customHeight="1" x14ac:dyDescent="0.2">
      <c r="A218" s="20" t="s">
        <v>29</v>
      </c>
      <c r="B218" s="18" t="s">
        <v>17</v>
      </c>
      <c r="C218" s="18" t="s">
        <v>77</v>
      </c>
      <c r="D218" s="18" t="s">
        <v>88</v>
      </c>
      <c r="E218" s="18" t="s">
        <v>190</v>
      </c>
      <c r="F218" s="18" t="s">
        <v>30</v>
      </c>
      <c r="G218" s="19">
        <v>96000</v>
      </c>
      <c r="H218" s="116">
        <v>96000</v>
      </c>
      <c r="I218" s="9">
        <v>0</v>
      </c>
      <c r="J218" s="9">
        <f t="shared" si="61"/>
        <v>0</v>
      </c>
    </row>
    <row r="219" spans="1:10" ht="40.5" customHeight="1" x14ac:dyDescent="0.2">
      <c r="A219" s="24" t="s">
        <v>124</v>
      </c>
      <c r="B219" s="18" t="s">
        <v>17</v>
      </c>
      <c r="C219" s="18" t="s">
        <v>125</v>
      </c>
      <c r="D219" s="18" t="s">
        <v>0</v>
      </c>
      <c r="E219" s="18" t="s">
        <v>0</v>
      </c>
      <c r="F219" s="18" t="s">
        <v>0</v>
      </c>
      <c r="G219" s="49">
        <f t="shared" ref="G219:I219" si="83">G220</f>
        <v>129250990.23999999</v>
      </c>
      <c r="H219" s="126">
        <f t="shared" si="83"/>
        <v>129250990.23999999</v>
      </c>
      <c r="I219" s="126">
        <f t="shared" si="83"/>
        <v>62385656.890000001</v>
      </c>
      <c r="J219" s="9">
        <f t="shared" si="61"/>
        <v>48.267063002116309</v>
      </c>
    </row>
    <row r="220" spans="1:10" ht="30.75" customHeight="1" x14ac:dyDescent="0.2">
      <c r="A220" s="24" t="s">
        <v>219</v>
      </c>
      <c r="B220" s="18" t="s">
        <v>17</v>
      </c>
      <c r="C220" s="18" t="s">
        <v>125</v>
      </c>
      <c r="D220" s="18" t="s">
        <v>49</v>
      </c>
      <c r="E220" s="18" t="s">
        <v>0</v>
      </c>
      <c r="F220" s="18" t="s">
        <v>0</v>
      </c>
      <c r="G220" s="49">
        <f>G221+G224+G230+G227</f>
        <v>129250990.23999999</v>
      </c>
      <c r="H220" s="126">
        <f t="shared" ref="H220:I220" si="84">H221+H224+H230+H227</f>
        <v>129250990.23999999</v>
      </c>
      <c r="I220" s="126">
        <f t="shared" si="84"/>
        <v>62385656.890000001</v>
      </c>
      <c r="J220" s="9">
        <f t="shared" si="61"/>
        <v>48.267063002116309</v>
      </c>
    </row>
    <row r="221" spans="1:10" ht="49.5" customHeight="1" x14ac:dyDescent="0.2">
      <c r="A221" s="20" t="s">
        <v>264</v>
      </c>
      <c r="B221" s="18" t="s">
        <v>17</v>
      </c>
      <c r="C221" s="18" t="s">
        <v>125</v>
      </c>
      <c r="D221" s="18" t="s">
        <v>49</v>
      </c>
      <c r="E221" s="18" t="s">
        <v>265</v>
      </c>
      <c r="F221" s="21" t="s">
        <v>0</v>
      </c>
      <c r="G221" s="49">
        <f t="shared" ref="G221:H222" si="85">G222</f>
        <v>118043584.23999999</v>
      </c>
      <c r="H221" s="49">
        <f t="shared" si="85"/>
        <v>118043584.23999999</v>
      </c>
      <c r="I221" s="9">
        <f>I222</f>
        <v>58414056.909999996</v>
      </c>
      <c r="J221" s="9">
        <f t="shared" si="61"/>
        <v>49.485160321153593</v>
      </c>
    </row>
    <row r="222" spans="1:10" ht="60" customHeight="1" x14ac:dyDescent="0.2">
      <c r="A222" s="20" t="s">
        <v>64</v>
      </c>
      <c r="B222" s="18" t="s">
        <v>17</v>
      </c>
      <c r="C222" s="18" t="s">
        <v>125</v>
      </c>
      <c r="D222" s="18" t="s">
        <v>49</v>
      </c>
      <c r="E222" s="18" t="s">
        <v>265</v>
      </c>
      <c r="F222" s="18" t="s">
        <v>65</v>
      </c>
      <c r="G222" s="49">
        <f t="shared" si="85"/>
        <v>118043584.23999999</v>
      </c>
      <c r="H222" s="49">
        <f t="shared" si="85"/>
        <v>118043584.23999999</v>
      </c>
      <c r="I222" s="9">
        <f>I223</f>
        <v>58414056.909999996</v>
      </c>
      <c r="J222" s="9">
        <f t="shared" si="61"/>
        <v>49.485160321153593</v>
      </c>
    </row>
    <row r="223" spans="1:10" ht="30" customHeight="1" x14ac:dyDescent="0.2">
      <c r="A223" s="20" t="s">
        <v>66</v>
      </c>
      <c r="B223" s="18" t="s">
        <v>17</v>
      </c>
      <c r="C223" s="18" t="s">
        <v>125</v>
      </c>
      <c r="D223" s="18" t="s">
        <v>49</v>
      </c>
      <c r="E223" s="18" t="s">
        <v>265</v>
      </c>
      <c r="F223" s="18" t="s">
        <v>67</v>
      </c>
      <c r="G223" s="19">
        <v>118043584.23999999</v>
      </c>
      <c r="H223" s="19">
        <v>118043584.23999999</v>
      </c>
      <c r="I223" s="9">
        <v>58414056.909999996</v>
      </c>
      <c r="J223" s="9">
        <f t="shared" si="61"/>
        <v>49.485160321153593</v>
      </c>
    </row>
    <row r="224" spans="1:10" ht="69.75" customHeight="1" x14ac:dyDescent="0.2">
      <c r="A224" s="20" t="s">
        <v>45</v>
      </c>
      <c r="B224" s="18" t="s">
        <v>17</v>
      </c>
      <c r="C224" s="18" t="s">
        <v>125</v>
      </c>
      <c r="D224" s="18" t="s">
        <v>49</v>
      </c>
      <c r="E224" s="18" t="s">
        <v>172</v>
      </c>
      <c r="F224" s="21" t="s">
        <v>0</v>
      </c>
      <c r="G224" s="89">
        <f t="shared" ref="G224:H225" si="86">G225</f>
        <v>5541913</v>
      </c>
      <c r="H224" s="89">
        <f t="shared" si="86"/>
        <v>5541913</v>
      </c>
      <c r="I224" s="9">
        <f>I225</f>
        <v>2382022.1800000002</v>
      </c>
      <c r="J224" s="9">
        <f t="shared" si="61"/>
        <v>42.981948291140625</v>
      </c>
    </row>
    <row r="225" spans="1:10" ht="30.75" customHeight="1" x14ac:dyDescent="0.2">
      <c r="A225" s="20" t="s">
        <v>22</v>
      </c>
      <c r="B225" s="18" t="s">
        <v>17</v>
      </c>
      <c r="C225" s="18" t="s">
        <v>125</v>
      </c>
      <c r="D225" s="18" t="s">
        <v>49</v>
      </c>
      <c r="E225" s="18" t="s">
        <v>172</v>
      </c>
      <c r="F225" s="18" t="s">
        <v>23</v>
      </c>
      <c r="G225" s="89">
        <f t="shared" si="86"/>
        <v>5541913</v>
      </c>
      <c r="H225" s="89">
        <f t="shared" si="86"/>
        <v>5541913</v>
      </c>
      <c r="I225" s="9">
        <f>I226</f>
        <v>2382022.1800000002</v>
      </c>
      <c r="J225" s="9">
        <f t="shared" si="61"/>
        <v>42.981948291140625</v>
      </c>
    </row>
    <row r="226" spans="1:10" ht="45.75" customHeight="1" x14ac:dyDescent="0.2">
      <c r="A226" s="20" t="s">
        <v>46</v>
      </c>
      <c r="B226" s="18" t="s">
        <v>17</v>
      </c>
      <c r="C226" s="18" t="s">
        <v>125</v>
      </c>
      <c r="D226" s="18" t="s">
        <v>49</v>
      </c>
      <c r="E226" s="18" t="s">
        <v>172</v>
      </c>
      <c r="F226" s="18" t="s">
        <v>47</v>
      </c>
      <c r="G226" s="19">
        <v>5541913</v>
      </c>
      <c r="H226" s="19">
        <v>5541913</v>
      </c>
      <c r="I226" s="9">
        <v>2382022.1800000002</v>
      </c>
      <c r="J226" s="9">
        <f t="shared" si="61"/>
        <v>42.981948291140625</v>
      </c>
    </row>
    <row r="227" spans="1:10" s="119" customFormat="1" ht="45.75" customHeight="1" x14ac:dyDescent="0.2">
      <c r="A227" s="127" t="s">
        <v>291</v>
      </c>
      <c r="B227" s="124" t="s">
        <v>17</v>
      </c>
      <c r="C227" s="124" t="s">
        <v>125</v>
      </c>
      <c r="D227" s="124" t="s">
        <v>49</v>
      </c>
      <c r="E227" s="124" t="s">
        <v>292</v>
      </c>
      <c r="F227" s="128" t="s">
        <v>0</v>
      </c>
      <c r="G227" s="121">
        <f t="shared" ref="G227:I228" si="87">G228</f>
        <v>110973</v>
      </c>
      <c r="H227" s="121">
        <f t="shared" si="87"/>
        <v>110973</v>
      </c>
      <c r="I227" s="148">
        <f t="shared" si="87"/>
        <v>110972.2</v>
      </c>
      <c r="J227" s="126">
        <f t="shared" si="61"/>
        <v>99.99927910392617</v>
      </c>
    </row>
    <row r="228" spans="1:10" s="119" customFormat="1" ht="49.5" customHeight="1" x14ac:dyDescent="0.2">
      <c r="A228" s="127" t="s">
        <v>64</v>
      </c>
      <c r="B228" s="124" t="s">
        <v>17</v>
      </c>
      <c r="C228" s="124" t="s">
        <v>125</v>
      </c>
      <c r="D228" s="124" t="s">
        <v>49</v>
      </c>
      <c r="E228" s="124" t="s">
        <v>292</v>
      </c>
      <c r="F228" s="124" t="s">
        <v>65</v>
      </c>
      <c r="G228" s="121">
        <f t="shared" si="87"/>
        <v>110973</v>
      </c>
      <c r="H228" s="121">
        <f t="shared" si="87"/>
        <v>110973</v>
      </c>
      <c r="I228" s="148">
        <f t="shared" si="87"/>
        <v>110972.2</v>
      </c>
      <c r="J228" s="126">
        <f t="shared" si="61"/>
        <v>99.99927910392617</v>
      </c>
    </row>
    <row r="229" spans="1:10" s="119" customFormat="1" ht="30" customHeight="1" x14ac:dyDescent="0.2">
      <c r="A229" s="127" t="s">
        <v>66</v>
      </c>
      <c r="B229" s="124" t="s">
        <v>17</v>
      </c>
      <c r="C229" s="124" t="s">
        <v>125</v>
      </c>
      <c r="D229" s="124" t="s">
        <v>49</v>
      </c>
      <c r="E229" s="124" t="s">
        <v>292</v>
      </c>
      <c r="F229" s="124" t="s">
        <v>67</v>
      </c>
      <c r="G229" s="121">
        <v>110973</v>
      </c>
      <c r="H229" s="121">
        <v>110973</v>
      </c>
      <c r="I229" s="89">
        <v>110972.2</v>
      </c>
      <c r="J229" s="126">
        <f t="shared" si="61"/>
        <v>99.99927910392617</v>
      </c>
    </row>
    <row r="230" spans="1:10" ht="48" customHeight="1" x14ac:dyDescent="0.2">
      <c r="A230" s="122" t="s">
        <v>331</v>
      </c>
      <c r="B230" s="120" t="s">
        <v>17</v>
      </c>
      <c r="C230" s="120" t="s">
        <v>125</v>
      </c>
      <c r="D230" s="120" t="s">
        <v>49</v>
      </c>
      <c r="E230" s="120" t="s">
        <v>332</v>
      </c>
      <c r="F230" s="123" t="s">
        <v>0</v>
      </c>
      <c r="G230" s="121">
        <f>G231</f>
        <v>5554520</v>
      </c>
      <c r="H230" s="121">
        <f>H231</f>
        <v>5554520</v>
      </c>
      <c r="I230" s="9">
        <f t="shared" ref="I230:I231" si="88">I231</f>
        <v>1478605.6</v>
      </c>
      <c r="J230" s="9">
        <f t="shared" si="61"/>
        <v>26.61986274241519</v>
      </c>
    </row>
    <row r="231" spans="1:10" ht="53.25" customHeight="1" x14ac:dyDescent="0.2">
      <c r="A231" s="122" t="s">
        <v>27</v>
      </c>
      <c r="B231" s="120" t="s">
        <v>17</v>
      </c>
      <c r="C231" s="120" t="s">
        <v>125</v>
      </c>
      <c r="D231" s="120" t="s">
        <v>49</v>
      </c>
      <c r="E231" s="120" t="s">
        <v>332</v>
      </c>
      <c r="F231" s="120" t="s">
        <v>28</v>
      </c>
      <c r="G231" s="121">
        <f>G232</f>
        <v>5554520</v>
      </c>
      <c r="H231" s="121">
        <f>H232</f>
        <v>5554520</v>
      </c>
      <c r="I231" s="19">
        <f t="shared" si="88"/>
        <v>1478605.6</v>
      </c>
      <c r="J231" s="9">
        <f t="shared" si="61"/>
        <v>26.61986274241519</v>
      </c>
    </row>
    <row r="232" spans="1:10" ht="53.25" customHeight="1" x14ac:dyDescent="0.2">
      <c r="A232" s="122" t="s">
        <v>29</v>
      </c>
      <c r="B232" s="120" t="s">
        <v>17</v>
      </c>
      <c r="C232" s="120" t="s">
        <v>125</v>
      </c>
      <c r="D232" s="120" t="s">
        <v>49</v>
      </c>
      <c r="E232" s="120" t="s">
        <v>332</v>
      </c>
      <c r="F232" s="120" t="s">
        <v>30</v>
      </c>
      <c r="G232" s="121">
        <v>5554520</v>
      </c>
      <c r="H232" s="121">
        <v>5554520</v>
      </c>
      <c r="I232" s="9">
        <v>1478605.6</v>
      </c>
      <c r="J232" s="9">
        <f t="shared" si="61"/>
        <v>26.61986274241519</v>
      </c>
    </row>
    <row r="233" spans="1:10" ht="45" customHeight="1" x14ac:dyDescent="0.2">
      <c r="A233" s="24" t="s">
        <v>89</v>
      </c>
      <c r="B233" s="18" t="s">
        <v>17</v>
      </c>
      <c r="C233" s="18" t="s">
        <v>38</v>
      </c>
      <c r="D233" s="18" t="s">
        <v>0</v>
      </c>
      <c r="E233" s="18" t="s">
        <v>0</v>
      </c>
      <c r="F233" s="18" t="s">
        <v>0</v>
      </c>
      <c r="G233" s="126">
        <f t="shared" ref="G233:H236" si="89">G234</f>
        <v>13388.1</v>
      </c>
      <c r="H233" s="126">
        <f t="shared" si="89"/>
        <v>13388.1</v>
      </c>
      <c r="I233" s="9">
        <f>I234</f>
        <v>0</v>
      </c>
      <c r="J233" s="9">
        <f t="shared" si="61"/>
        <v>0</v>
      </c>
    </row>
    <row r="234" spans="1:10" ht="54" customHeight="1" x14ac:dyDescent="0.2">
      <c r="A234" s="24" t="s">
        <v>90</v>
      </c>
      <c r="B234" s="18" t="s">
        <v>17</v>
      </c>
      <c r="C234" s="18" t="s">
        <v>38</v>
      </c>
      <c r="D234" s="18" t="s">
        <v>19</v>
      </c>
      <c r="E234" s="18" t="s">
        <v>0</v>
      </c>
      <c r="F234" s="18" t="s">
        <v>0</v>
      </c>
      <c r="G234" s="126">
        <f t="shared" si="89"/>
        <v>13388.1</v>
      </c>
      <c r="H234" s="126">
        <f t="shared" si="89"/>
        <v>13388.1</v>
      </c>
      <c r="I234" s="9">
        <f>I235</f>
        <v>0</v>
      </c>
      <c r="J234" s="9">
        <f t="shared" si="61"/>
        <v>0</v>
      </c>
    </row>
    <row r="235" spans="1:10" ht="47.25" customHeight="1" x14ac:dyDescent="0.2">
      <c r="A235" s="20" t="s">
        <v>91</v>
      </c>
      <c r="B235" s="18" t="s">
        <v>17</v>
      </c>
      <c r="C235" s="18" t="s">
        <v>38</v>
      </c>
      <c r="D235" s="18" t="s">
        <v>19</v>
      </c>
      <c r="E235" s="18" t="s">
        <v>191</v>
      </c>
      <c r="F235" s="21" t="s">
        <v>0</v>
      </c>
      <c r="G235" s="126">
        <f t="shared" si="89"/>
        <v>13388.1</v>
      </c>
      <c r="H235" s="126">
        <f t="shared" si="89"/>
        <v>13388.1</v>
      </c>
      <c r="I235" s="9">
        <f>I236</f>
        <v>0</v>
      </c>
      <c r="J235" s="9">
        <f t="shared" si="61"/>
        <v>0</v>
      </c>
    </row>
    <row r="236" spans="1:10" s="10" customFormat="1" ht="31.5" customHeight="1" x14ac:dyDescent="0.2">
      <c r="A236" s="20" t="s">
        <v>89</v>
      </c>
      <c r="B236" s="18" t="s">
        <v>17</v>
      </c>
      <c r="C236" s="18" t="s">
        <v>38</v>
      </c>
      <c r="D236" s="18" t="s">
        <v>19</v>
      </c>
      <c r="E236" s="18" t="s">
        <v>191</v>
      </c>
      <c r="F236" s="18" t="s">
        <v>92</v>
      </c>
      <c r="G236" s="126">
        <f t="shared" si="89"/>
        <v>13388.1</v>
      </c>
      <c r="H236" s="126">
        <f t="shared" si="89"/>
        <v>13388.1</v>
      </c>
      <c r="I236" s="9">
        <f>I237</f>
        <v>0</v>
      </c>
      <c r="J236" s="9">
        <f t="shared" si="61"/>
        <v>0</v>
      </c>
    </row>
    <row r="237" spans="1:10" s="10" customFormat="1" ht="29.25" customHeight="1" x14ac:dyDescent="0.2">
      <c r="A237" s="20" t="s">
        <v>91</v>
      </c>
      <c r="B237" s="18" t="s">
        <v>17</v>
      </c>
      <c r="C237" s="18" t="s">
        <v>38</v>
      </c>
      <c r="D237" s="18" t="s">
        <v>19</v>
      </c>
      <c r="E237" s="18" t="s">
        <v>191</v>
      </c>
      <c r="F237" s="18" t="s">
        <v>93</v>
      </c>
      <c r="G237" s="19">
        <v>13388.1</v>
      </c>
      <c r="H237" s="121">
        <v>13388.1</v>
      </c>
      <c r="I237" s="9">
        <v>0</v>
      </c>
      <c r="J237" s="9">
        <f t="shared" si="61"/>
        <v>0</v>
      </c>
    </row>
    <row r="238" spans="1:10" s="10" customFormat="1" ht="54" customHeight="1" x14ac:dyDescent="0.2">
      <c r="A238" s="22" t="s">
        <v>152</v>
      </c>
      <c r="B238" s="16" t="s">
        <v>94</v>
      </c>
      <c r="C238" s="16" t="s">
        <v>0</v>
      </c>
      <c r="D238" s="16" t="s">
        <v>0</v>
      </c>
      <c r="E238" s="17" t="s">
        <v>0</v>
      </c>
      <c r="F238" s="17" t="s">
        <v>0</v>
      </c>
      <c r="G238" s="47">
        <f>G239</f>
        <v>2591174</v>
      </c>
      <c r="H238" s="125">
        <f>H239</f>
        <v>2591174</v>
      </c>
      <c r="I238" s="47">
        <f>I239</f>
        <v>832160.99</v>
      </c>
      <c r="J238" s="47">
        <f t="shared" si="61"/>
        <v>32.115210711438138</v>
      </c>
    </row>
    <row r="239" spans="1:10" s="10" customFormat="1" ht="21" customHeight="1" x14ac:dyDescent="0.2">
      <c r="A239" s="24" t="s">
        <v>18</v>
      </c>
      <c r="B239" s="18" t="s">
        <v>94</v>
      </c>
      <c r="C239" s="18" t="s">
        <v>19</v>
      </c>
      <c r="D239" s="18" t="s">
        <v>0</v>
      </c>
      <c r="E239" s="18" t="s">
        <v>0</v>
      </c>
      <c r="F239" s="18" t="s">
        <v>0</v>
      </c>
      <c r="G239" s="126">
        <f>G240+G249</f>
        <v>2591174</v>
      </c>
      <c r="H239" s="134">
        <f t="shared" ref="H239:I239" si="90">H240+H249</f>
        <v>2591174</v>
      </c>
      <c r="I239" s="134">
        <f t="shared" si="90"/>
        <v>832160.99</v>
      </c>
      <c r="J239" s="9">
        <f t="shared" si="61"/>
        <v>32.115210711438138</v>
      </c>
    </row>
    <row r="240" spans="1:10" ht="65.25" customHeight="1" x14ac:dyDescent="0.2">
      <c r="A240" s="24" t="s">
        <v>95</v>
      </c>
      <c r="B240" s="18" t="s">
        <v>94</v>
      </c>
      <c r="C240" s="18" t="s">
        <v>19</v>
      </c>
      <c r="D240" s="18" t="s">
        <v>88</v>
      </c>
      <c r="E240" s="18" t="s">
        <v>0</v>
      </c>
      <c r="F240" s="18" t="s">
        <v>0</v>
      </c>
      <c r="G240" s="126">
        <f t="shared" ref="G240:H240" si="91">G241+G246</f>
        <v>2588174</v>
      </c>
      <c r="H240" s="126">
        <f t="shared" si="91"/>
        <v>2588174</v>
      </c>
      <c r="I240" s="9">
        <f>I241+I246</f>
        <v>829160.99</v>
      </c>
      <c r="J240" s="9">
        <f t="shared" si="61"/>
        <v>32.036524205868695</v>
      </c>
    </row>
    <row r="241" spans="1:10" ht="61.5" customHeight="1" x14ac:dyDescent="0.2">
      <c r="A241" s="20" t="s">
        <v>96</v>
      </c>
      <c r="B241" s="18" t="s">
        <v>94</v>
      </c>
      <c r="C241" s="18" t="s">
        <v>19</v>
      </c>
      <c r="D241" s="18" t="s">
        <v>88</v>
      </c>
      <c r="E241" s="18" t="s">
        <v>97</v>
      </c>
      <c r="F241" s="21" t="s">
        <v>0</v>
      </c>
      <c r="G241" s="126">
        <f t="shared" ref="G241:H241" si="92">G242+G244</f>
        <v>606834</v>
      </c>
      <c r="H241" s="126">
        <f t="shared" si="92"/>
        <v>606834</v>
      </c>
      <c r="I241" s="9">
        <f>I242+I244</f>
        <v>19500</v>
      </c>
      <c r="J241" s="9">
        <f t="shared" si="61"/>
        <v>3.2133993810498427</v>
      </c>
    </row>
    <row r="242" spans="1:10" ht="93" customHeight="1" x14ac:dyDescent="0.2">
      <c r="A242" s="20" t="s">
        <v>22</v>
      </c>
      <c r="B242" s="18" t="s">
        <v>94</v>
      </c>
      <c r="C242" s="18" t="s">
        <v>19</v>
      </c>
      <c r="D242" s="18" t="s">
        <v>88</v>
      </c>
      <c r="E242" s="18" t="s">
        <v>97</v>
      </c>
      <c r="F242" s="18" t="s">
        <v>23</v>
      </c>
      <c r="G242" s="126">
        <f t="shared" ref="G242:H242" si="93">G243</f>
        <v>490664</v>
      </c>
      <c r="H242" s="126">
        <f t="shared" si="93"/>
        <v>490664</v>
      </c>
      <c r="I242" s="9">
        <f>I243</f>
        <v>0</v>
      </c>
      <c r="J242" s="9">
        <f t="shared" si="61"/>
        <v>0</v>
      </c>
    </row>
    <row r="243" spans="1:10" ht="55.5" customHeight="1" x14ac:dyDescent="0.2">
      <c r="A243" s="20" t="s">
        <v>24</v>
      </c>
      <c r="B243" s="18" t="s">
        <v>94</v>
      </c>
      <c r="C243" s="18" t="s">
        <v>19</v>
      </c>
      <c r="D243" s="18" t="s">
        <v>88</v>
      </c>
      <c r="E243" s="18" t="s">
        <v>97</v>
      </c>
      <c r="F243" s="18" t="s">
        <v>25</v>
      </c>
      <c r="G243" s="19">
        <v>490664</v>
      </c>
      <c r="H243" s="19">
        <v>490664</v>
      </c>
      <c r="I243" s="9">
        <v>0</v>
      </c>
      <c r="J243" s="9">
        <f t="shared" si="61"/>
        <v>0</v>
      </c>
    </row>
    <row r="244" spans="1:10" ht="46.5" customHeight="1" x14ac:dyDescent="0.2">
      <c r="A244" s="20" t="s">
        <v>27</v>
      </c>
      <c r="B244" s="18" t="s">
        <v>94</v>
      </c>
      <c r="C244" s="18" t="s">
        <v>19</v>
      </c>
      <c r="D244" s="18" t="s">
        <v>88</v>
      </c>
      <c r="E244" s="18" t="s">
        <v>97</v>
      </c>
      <c r="F244" s="18" t="s">
        <v>28</v>
      </c>
      <c r="G244" s="19">
        <f>G245</f>
        <v>116170</v>
      </c>
      <c r="H244" s="19">
        <f>H245</f>
        <v>116170</v>
      </c>
      <c r="I244" s="9">
        <f>I245</f>
        <v>19500</v>
      </c>
      <c r="J244" s="9">
        <f t="shared" si="61"/>
        <v>16.785745028837049</v>
      </c>
    </row>
    <row r="245" spans="1:10" ht="51" customHeight="1" x14ac:dyDescent="0.2">
      <c r="A245" s="20" t="s">
        <v>29</v>
      </c>
      <c r="B245" s="18" t="s">
        <v>94</v>
      </c>
      <c r="C245" s="18" t="s">
        <v>19</v>
      </c>
      <c r="D245" s="18" t="s">
        <v>88</v>
      </c>
      <c r="E245" s="18" t="s">
        <v>97</v>
      </c>
      <c r="F245" s="18" t="s">
        <v>30</v>
      </c>
      <c r="G245" s="19">
        <v>116170</v>
      </c>
      <c r="H245" s="19">
        <v>116170</v>
      </c>
      <c r="I245" s="9">
        <v>19500</v>
      </c>
      <c r="J245" s="9">
        <f t="shared" si="61"/>
        <v>16.785745028837049</v>
      </c>
    </row>
    <row r="246" spans="1:10" ht="69.75" customHeight="1" x14ac:dyDescent="0.2">
      <c r="A246" s="20" t="s">
        <v>98</v>
      </c>
      <c r="B246" s="18" t="s">
        <v>94</v>
      </c>
      <c r="C246" s="18" t="s">
        <v>19</v>
      </c>
      <c r="D246" s="18" t="s">
        <v>88</v>
      </c>
      <c r="E246" s="18" t="s">
        <v>99</v>
      </c>
      <c r="F246" s="21" t="s">
        <v>0</v>
      </c>
      <c r="G246" s="126">
        <f t="shared" ref="G246:H247" si="94">G247</f>
        <v>1981340</v>
      </c>
      <c r="H246" s="126">
        <f t="shared" si="94"/>
        <v>1981340</v>
      </c>
      <c r="I246" s="9">
        <f>I247</f>
        <v>809660.99</v>
      </c>
      <c r="J246" s="9">
        <f t="shared" si="61"/>
        <v>40.86431354537838</v>
      </c>
    </row>
    <row r="247" spans="1:10" ht="93" customHeight="1" x14ac:dyDescent="0.2">
      <c r="A247" s="20" t="s">
        <v>22</v>
      </c>
      <c r="B247" s="18" t="s">
        <v>94</v>
      </c>
      <c r="C247" s="18" t="s">
        <v>19</v>
      </c>
      <c r="D247" s="18" t="s">
        <v>88</v>
      </c>
      <c r="E247" s="18" t="s">
        <v>99</v>
      </c>
      <c r="F247" s="18" t="s">
        <v>23</v>
      </c>
      <c r="G247" s="126">
        <f t="shared" si="94"/>
        <v>1981340</v>
      </c>
      <c r="H247" s="126">
        <f t="shared" si="94"/>
        <v>1981340</v>
      </c>
      <c r="I247" s="9">
        <f>I248</f>
        <v>809660.99</v>
      </c>
      <c r="J247" s="9">
        <f t="shared" si="61"/>
        <v>40.86431354537838</v>
      </c>
    </row>
    <row r="248" spans="1:10" ht="45.75" customHeight="1" x14ac:dyDescent="0.2">
      <c r="A248" s="20" t="s">
        <v>24</v>
      </c>
      <c r="B248" s="18" t="s">
        <v>94</v>
      </c>
      <c r="C248" s="18" t="s">
        <v>19</v>
      </c>
      <c r="D248" s="18" t="s">
        <v>88</v>
      </c>
      <c r="E248" s="18" t="s">
        <v>99</v>
      </c>
      <c r="F248" s="18" t="s">
        <v>25</v>
      </c>
      <c r="G248" s="19">
        <v>1981340</v>
      </c>
      <c r="H248" s="19">
        <v>1981340</v>
      </c>
      <c r="I248" s="9">
        <v>809660.99</v>
      </c>
      <c r="J248" s="9">
        <f t="shared" si="61"/>
        <v>40.86431354537838</v>
      </c>
    </row>
    <row r="249" spans="1:10" s="90" customFormat="1" ht="26.25" customHeight="1" x14ac:dyDescent="0.2">
      <c r="A249" s="133" t="s">
        <v>37</v>
      </c>
      <c r="B249" s="129" t="s">
        <v>94</v>
      </c>
      <c r="C249" s="129" t="s">
        <v>19</v>
      </c>
      <c r="D249" s="129" t="s">
        <v>38</v>
      </c>
      <c r="E249" s="129" t="s">
        <v>0</v>
      </c>
      <c r="F249" s="129" t="s">
        <v>0</v>
      </c>
      <c r="G249" s="130">
        <f>G250</f>
        <v>3000</v>
      </c>
      <c r="H249" s="130">
        <f t="shared" ref="H249:I251" si="95">H250</f>
        <v>3000</v>
      </c>
      <c r="I249" s="130">
        <f t="shared" si="95"/>
        <v>3000</v>
      </c>
      <c r="J249" s="134">
        <f t="shared" si="61"/>
        <v>100</v>
      </c>
    </row>
    <row r="250" spans="1:10" s="90" customFormat="1" ht="36.75" customHeight="1" x14ac:dyDescent="0.2">
      <c r="A250" s="131" t="s">
        <v>254</v>
      </c>
      <c r="B250" s="129" t="s">
        <v>94</v>
      </c>
      <c r="C250" s="129" t="s">
        <v>19</v>
      </c>
      <c r="D250" s="129" t="s">
        <v>38</v>
      </c>
      <c r="E250" s="129" t="s">
        <v>333</v>
      </c>
      <c r="F250" s="132" t="s">
        <v>0</v>
      </c>
      <c r="G250" s="130">
        <f>G251</f>
        <v>3000</v>
      </c>
      <c r="H250" s="130">
        <f t="shared" si="95"/>
        <v>3000</v>
      </c>
      <c r="I250" s="130">
        <f t="shared" si="95"/>
        <v>3000</v>
      </c>
      <c r="J250" s="134">
        <f t="shared" si="61"/>
        <v>100</v>
      </c>
    </row>
    <row r="251" spans="1:10" s="90" customFormat="1" ht="27.75" customHeight="1" x14ac:dyDescent="0.2">
      <c r="A251" s="131" t="s">
        <v>31</v>
      </c>
      <c r="B251" s="129" t="s">
        <v>94</v>
      </c>
      <c r="C251" s="129" t="s">
        <v>19</v>
      </c>
      <c r="D251" s="129" t="s">
        <v>38</v>
      </c>
      <c r="E251" s="129" t="s">
        <v>333</v>
      </c>
      <c r="F251" s="129" t="s">
        <v>32</v>
      </c>
      <c r="G251" s="130">
        <f>G252</f>
        <v>3000</v>
      </c>
      <c r="H251" s="130">
        <f t="shared" si="95"/>
        <v>3000</v>
      </c>
      <c r="I251" s="130">
        <f t="shared" si="95"/>
        <v>3000</v>
      </c>
      <c r="J251" s="134">
        <f t="shared" si="61"/>
        <v>100</v>
      </c>
    </row>
    <row r="252" spans="1:10" s="90" customFormat="1" ht="22.5" customHeight="1" x14ac:dyDescent="0.2">
      <c r="A252" s="131" t="s">
        <v>33</v>
      </c>
      <c r="B252" s="129" t="s">
        <v>94</v>
      </c>
      <c r="C252" s="129" t="s">
        <v>19</v>
      </c>
      <c r="D252" s="129" t="s">
        <v>38</v>
      </c>
      <c r="E252" s="129" t="s">
        <v>333</v>
      </c>
      <c r="F252" s="129" t="s">
        <v>34</v>
      </c>
      <c r="G252" s="130">
        <v>3000</v>
      </c>
      <c r="H252" s="130">
        <v>3000</v>
      </c>
      <c r="I252" s="130">
        <v>3000</v>
      </c>
      <c r="J252" s="134">
        <f t="shared" si="61"/>
        <v>100</v>
      </c>
    </row>
    <row r="253" spans="1:10" ht="55.5" customHeight="1" x14ac:dyDescent="0.2">
      <c r="A253" s="22" t="s">
        <v>100</v>
      </c>
      <c r="B253" s="16" t="s">
        <v>101</v>
      </c>
      <c r="C253" s="16" t="s">
        <v>0</v>
      </c>
      <c r="D253" s="16" t="s">
        <v>0</v>
      </c>
      <c r="E253" s="17" t="s">
        <v>0</v>
      </c>
      <c r="F253" s="17" t="s">
        <v>0</v>
      </c>
      <c r="G253" s="47">
        <f>G254+G367+G372</f>
        <v>683874622.49000001</v>
      </c>
      <c r="H253" s="47">
        <f>H254+H367+H372</f>
        <v>683874622.49000001</v>
      </c>
      <c r="I253" s="47">
        <f>I254+I367+I372</f>
        <v>336450369.80999994</v>
      </c>
      <c r="J253" s="47">
        <f t="shared" si="61"/>
        <v>49.197668511952962</v>
      </c>
    </row>
    <row r="254" spans="1:10" ht="27.75" customHeight="1" x14ac:dyDescent="0.2">
      <c r="A254" s="24" t="s">
        <v>71</v>
      </c>
      <c r="B254" s="18" t="s">
        <v>101</v>
      </c>
      <c r="C254" s="18" t="s">
        <v>72</v>
      </c>
      <c r="D254" s="18" t="s">
        <v>0</v>
      </c>
      <c r="E254" s="18" t="s">
        <v>0</v>
      </c>
      <c r="F254" s="18" t="s">
        <v>0</v>
      </c>
      <c r="G254" s="49">
        <f>G255+G271+G317+G327</f>
        <v>659878768.04999995</v>
      </c>
      <c r="H254" s="49">
        <f>H255+H271+H317+H327</f>
        <v>659878768.04999995</v>
      </c>
      <c r="I254" s="9">
        <f>I255+I271+I317+I327</f>
        <v>327072888.91999996</v>
      </c>
      <c r="J254" s="9">
        <f t="shared" si="61"/>
        <v>49.565602767691594</v>
      </c>
    </row>
    <row r="255" spans="1:10" ht="28.5" customHeight="1" x14ac:dyDescent="0.2">
      <c r="A255" s="24" t="s">
        <v>102</v>
      </c>
      <c r="B255" s="18" t="s">
        <v>101</v>
      </c>
      <c r="C255" s="18" t="s">
        <v>72</v>
      </c>
      <c r="D255" s="18" t="s">
        <v>19</v>
      </c>
      <c r="E255" s="18" t="s">
        <v>0</v>
      </c>
      <c r="F255" s="18" t="s">
        <v>0</v>
      </c>
      <c r="G255" s="49">
        <f t="shared" ref="G255:H255" si="96">G256+G260+G263+G267</f>
        <v>183631047</v>
      </c>
      <c r="H255" s="49">
        <f t="shared" si="96"/>
        <v>183631047</v>
      </c>
      <c r="I255" s="9">
        <f>I256+I260+I263+I267</f>
        <v>82461936.299999997</v>
      </c>
      <c r="J255" s="9">
        <f t="shared" si="61"/>
        <v>44.906314943572696</v>
      </c>
    </row>
    <row r="256" spans="1:10" ht="54" customHeight="1" x14ac:dyDescent="0.2">
      <c r="A256" s="20" t="s">
        <v>103</v>
      </c>
      <c r="B256" s="18" t="s">
        <v>101</v>
      </c>
      <c r="C256" s="18" t="s">
        <v>72</v>
      </c>
      <c r="D256" s="18" t="s">
        <v>19</v>
      </c>
      <c r="E256" s="18" t="s">
        <v>192</v>
      </c>
      <c r="F256" s="21" t="s">
        <v>0</v>
      </c>
      <c r="G256" s="134">
        <f t="shared" ref="G256:H256" si="97">G257</f>
        <v>156850637</v>
      </c>
      <c r="H256" s="134">
        <f t="shared" si="97"/>
        <v>156850637</v>
      </c>
      <c r="I256" s="9">
        <f>I257</f>
        <v>69326258.870000005</v>
      </c>
      <c r="J256" s="9">
        <f t="shared" ref="J256:J318" si="98">I256/H256*100</f>
        <v>44.198901704173508</v>
      </c>
    </row>
    <row r="257" spans="1:10" ht="55.5" customHeight="1" x14ac:dyDescent="0.2">
      <c r="A257" s="20" t="s">
        <v>40</v>
      </c>
      <c r="B257" s="18" t="s">
        <v>101</v>
      </c>
      <c r="C257" s="18" t="s">
        <v>72</v>
      </c>
      <c r="D257" s="18" t="s">
        <v>19</v>
      </c>
      <c r="E257" s="18" t="s">
        <v>192</v>
      </c>
      <c r="F257" s="18" t="s">
        <v>41</v>
      </c>
      <c r="G257" s="134">
        <f t="shared" ref="G257:H257" si="99">G258+G259</f>
        <v>156850637</v>
      </c>
      <c r="H257" s="134">
        <f t="shared" si="99"/>
        <v>156850637</v>
      </c>
      <c r="I257" s="9">
        <f>I258+I259</f>
        <v>69326258.870000005</v>
      </c>
      <c r="J257" s="9">
        <f t="shared" si="98"/>
        <v>44.198901704173508</v>
      </c>
    </row>
    <row r="258" spans="1:10" ht="33" customHeight="1" x14ac:dyDescent="0.2">
      <c r="A258" s="20" t="s">
        <v>104</v>
      </c>
      <c r="B258" s="18" t="s">
        <v>101</v>
      </c>
      <c r="C258" s="18" t="s">
        <v>72</v>
      </c>
      <c r="D258" s="18" t="s">
        <v>19</v>
      </c>
      <c r="E258" s="18" t="s">
        <v>192</v>
      </c>
      <c r="F258" s="18" t="s">
        <v>105</v>
      </c>
      <c r="G258" s="19">
        <v>135360605</v>
      </c>
      <c r="H258" s="19">
        <v>135360605</v>
      </c>
      <c r="I258" s="9">
        <v>59910264.789999999</v>
      </c>
      <c r="J258" s="9">
        <f t="shared" si="98"/>
        <v>44.259749570415998</v>
      </c>
    </row>
    <row r="259" spans="1:10" ht="33" customHeight="1" x14ac:dyDescent="0.2">
      <c r="A259" s="20" t="s">
        <v>42</v>
      </c>
      <c r="B259" s="18" t="s">
        <v>101</v>
      </c>
      <c r="C259" s="18" t="s">
        <v>72</v>
      </c>
      <c r="D259" s="18" t="s">
        <v>19</v>
      </c>
      <c r="E259" s="18" t="s">
        <v>192</v>
      </c>
      <c r="F259" s="18" t="s">
        <v>43</v>
      </c>
      <c r="G259" s="19">
        <v>21490032</v>
      </c>
      <c r="H259" s="19">
        <v>21490032</v>
      </c>
      <c r="I259" s="9">
        <v>9415994.0800000001</v>
      </c>
      <c r="J259" s="9">
        <f t="shared" si="98"/>
        <v>43.815635453683825</v>
      </c>
    </row>
    <row r="260" spans="1:10" ht="48.95" customHeight="1" x14ac:dyDescent="0.2">
      <c r="A260" s="20" t="s">
        <v>106</v>
      </c>
      <c r="B260" s="18" t="s">
        <v>101</v>
      </c>
      <c r="C260" s="18" t="s">
        <v>72</v>
      </c>
      <c r="D260" s="18" t="s">
        <v>19</v>
      </c>
      <c r="E260" s="18" t="s">
        <v>193</v>
      </c>
      <c r="F260" s="21" t="s">
        <v>0</v>
      </c>
      <c r="G260" s="134">
        <f t="shared" ref="G260:H261" si="100">G261</f>
        <v>639600</v>
      </c>
      <c r="H260" s="134">
        <f t="shared" si="100"/>
        <v>639600</v>
      </c>
      <c r="I260" s="9">
        <f>I261</f>
        <v>307800</v>
      </c>
      <c r="J260" s="9">
        <f t="shared" si="98"/>
        <v>48.123827392120077</v>
      </c>
    </row>
    <row r="261" spans="1:10" ht="60.75" customHeight="1" x14ac:dyDescent="0.2">
      <c r="A261" s="20" t="s">
        <v>40</v>
      </c>
      <c r="B261" s="18" t="s">
        <v>101</v>
      </c>
      <c r="C261" s="18" t="s">
        <v>72</v>
      </c>
      <c r="D261" s="18" t="s">
        <v>19</v>
      </c>
      <c r="E261" s="18" t="s">
        <v>193</v>
      </c>
      <c r="F261" s="18" t="s">
        <v>41</v>
      </c>
      <c r="G261" s="134">
        <f t="shared" si="100"/>
        <v>639600</v>
      </c>
      <c r="H261" s="134">
        <f t="shared" si="100"/>
        <v>639600</v>
      </c>
      <c r="I261" s="9">
        <f>I262</f>
        <v>307800</v>
      </c>
      <c r="J261" s="9">
        <f t="shared" si="98"/>
        <v>48.123827392120077</v>
      </c>
    </row>
    <row r="262" spans="1:10" ht="32.25" customHeight="1" x14ac:dyDescent="0.2">
      <c r="A262" s="20" t="s">
        <v>104</v>
      </c>
      <c r="B262" s="18" t="s">
        <v>101</v>
      </c>
      <c r="C262" s="18" t="s">
        <v>72</v>
      </c>
      <c r="D262" s="18" t="s">
        <v>19</v>
      </c>
      <c r="E262" s="18" t="s">
        <v>193</v>
      </c>
      <c r="F262" s="18" t="s">
        <v>105</v>
      </c>
      <c r="G262" s="19">
        <v>639600</v>
      </c>
      <c r="H262" s="19">
        <v>639600</v>
      </c>
      <c r="I262" s="9">
        <v>307800</v>
      </c>
      <c r="J262" s="9">
        <f t="shared" si="98"/>
        <v>48.123827392120077</v>
      </c>
    </row>
    <row r="263" spans="1:10" ht="39" customHeight="1" x14ac:dyDescent="0.2">
      <c r="A263" s="20" t="s">
        <v>107</v>
      </c>
      <c r="B263" s="18" t="s">
        <v>101</v>
      </c>
      <c r="C263" s="18" t="s">
        <v>72</v>
      </c>
      <c r="D263" s="18" t="s">
        <v>19</v>
      </c>
      <c r="E263" s="18" t="s">
        <v>194</v>
      </c>
      <c r="F263" s="21" t="s">
        <v>0</v>
      </c>
      <c r="G263" s="49">
        <f t="shared" ref="G263:H263" si="101">G264</f>
        <v>24721569</v>
      </c>
      <c r="H263" s="49">
        <f t="shared" si="101"/>
        <v>24721569</v>
      </c>
      <c r="I263" s="9">
        <f>I264</f>
        <v>12752554.629999999</v>
      </c>
      <c r="J263" s="9">
        <f t="shared" si="98"/>
        <v>51.58473003877706</v>
      </c>
    </row>
    <row r="264" spans="1:10" ht="54.75" customHeight="1" x14ac:dyDescent="0.2">
      <c r="A264" s="20" t="s">
        <v>40</v>
      </c>
      <c r="B264" s="18" t="s">
        <v>101</v>
      </c>
      <c r="C264" s="18" t="s">
        <v>72</v>
      </c>
      <c r="D264" s="18" t="s">
        <v>19</v>
      </c>
      <c r="E264" s="18" t="s">
        <v>194</v>
      </c>
      <c r="F264" s="18" t="s">
        <v>41</v>
      </c>
      <c r="G264" s="53">
        <f t="shared" ref="G264:H264" si="102">G265+G266</f>
        <v>24721569</v>
      </c>
      <c r="H264" s="53">
        <f t="shared" si="102"/>
        <v>24721569</v>
      </c>
      <c r="I264" s="19">
        <f>I265+I266</f>
        <v>12752554.629999999</v>
      </c>
      <c r="J264" s="9">
        <f t="shared" si="98"/>
        <v>51.58473003877706</v>
      </c>
    </row>
    <row r="265" spans="1:10" ht="28.5" customHeight="1" x14ac:dyDescent="0.2">
      <c r="A265" s="20" t="s">
        <v>104</v>
      </c>
      <c r="B265" s="18" t="s">
        <v>101</v>
      </c>
      <c r="C265" s="18" t="s">
        <v>72</v>
      </c>
      <c r="D265" s="18" t="s">
        <v>19</v>
      </c>
      <c r="E265" s="18" t="s">
        <v>194</v>
      </c>
      <c r="F265" s="18" t="s">
        <v>105</v>
      </c>
      <c r="G265" s="19">
        <v>21931062</v>
      </c>
      <c r="H265" s="19">
        <v>21931062</v>
      </c>
      <c r="I265" s="9">
        <v>11330416.77</v>
      </c>
      <c r="J265" s="9">
        <f t="shared" si="98"/>
        <v>51.66378522845816</v>
      </c>
    </row>
    <row r="266" spans="1:10" ht="31.5" customHeight="1" x14ac:dyDescent="0.2">
      <c r="A266" s="20" t="s">
        <v>42</v>
      </c>
      <c r="B266" s="18" t="s">
        <v>101</v>
      </c>
      <c r="C266" s="18" t="s">
        <v>72</v>
      </c>
      <c r="D266" s="18" t="s">
        <v>19</v>
      </c>
      <c r="E266" s="18" t="s">
        <v>194</v>
      </c>
      <c r="F266" s="18" t="s">
        <v>43</v>
      </c>
      <c r="G266" s="19">
        <v>2790507</v>
      </c>
      <c r="H266" s="53">
        <v>2790507</v>
      </c>
      <c r="I266" s="9">
        <v>1422137.86</v>
      </c>
      <c r="J266" s="9">
        <f t="shared" si="98"/>
        <v>50.963422059145522</v>
      </c>
    </row>
    <row r="267" spans="1:10" ht="99.75" customHeight="1" x14ac:dyDescent="0.2">
      <c r="A267" s="20" t="s">
        <v>233</v>
      </c>
      <c r="B267" s="18" t="s">
        <v>101</v>
      </c>
      <c r="C267" s="18" t="s">
        <v>72</v>
      </c>
      <c r="D267" s="18" t="s">
        <v>19</v>
      </c>
      <c r="E267" s="18" t="s">
        <v>234</v>
      </c>
      <c r="F267" s="21" t="s">
        <v>0</v>
      </c>
      <c r="G267" s="74">
        <f t="shared" ref="G267:H267" si="103">G268</f>
        <v>1419241</v>
      </c>
      <c r="H267" s="74">
        <f t="shared" si="103"/>
        <v>1419241</v>
      </c>
      <c r="I267" s="9">
        <f>I268</f>
        <v>75322.8</v>
      </c>
      <c r="J267" s="9">
        <f t="shared" si="98"/>
        <v>5.3072593026836179</v>
      </c>
    </row>
    <row r="268" spans="1:10" ht="54.75" customHeight="1" x14ac:dyDescent="0.2">
      <c r="A268" s="20" t="s">
        <v>40</v>
      </c>
      <c r="B268" s="18" t="s">
        <v>101</v>
      </c>
      <c r="C268" s="18" t="s">
        <v>72</v>
      </c>
      <c r="D268" s="18" t="s">
        <v>19</v>
      </c>
      <c r="E268" s="18" t="s">
        <v>234</v>
      </c>
      <c r="F268" s="18" t="s">
        <v>41</v>
      </c>
      <c r="G268" s="74">
        <f t="shared" ref="G268:H268" si="104">G269+G270</f>
        <v>1419241</v>
      </c>
      <c r="H268" s="74">
        <f t="shared" si="104"/>
        <v>1419241</v>
      </c>
      <c r="I268" s="9">
        <f>I269+I270</f>
        <v>75322.8</v>
      </c>
      <c r="J268" s="9">
        <f t="shared" si="98"/>
        <v>5.3072593026836179</v>
      </c>
    </row>
    <row r="269" spans="1:10" ht="24.75" customHeight="1" x14ac:dyDescent="0.2">
      <c r="A269" s="20" t="s">
        <v>104</v>
      </c>
      <c r="B269" s="18" t="s">
        <v>101</v>
      </c>
      <c r="C269" s="18" t="s">
        <v>72</v>
      </c>
      <c r="D269" s="18" t="s">
        <v>19</v>
      </c>
      <c r="E269" s="18" t="s">
        <v>234</v>
      </c>
      <c r="F269" s="18" t="s">
        <v>105</v>
      </c>
      <c r="G269" s="19">
        <v>1388467</v>
      </c>
      <c r="H269" s="19">
        <v>1388467</v>
      </c>
      <c r="I269" s="19">
        <v>65307.199999999997</v>
      </c>
      <c r="J269" s="9">
        <f t="shared" si="98"/>
        <v>4.7035471494821266</v>
      </c>
    </row>
    <row r="270" spans="1:10" ht="27.75" customHeight="1" x14ac:dyDescent="0.2">
      <c r="A270" s="20" t="s">
        <v>42</v>
      </c>
      <c r="B270" s="18" t="s">
        <v>101</v>
      </c>
      <c r="C270" s="18" t="s">
        <v>72</v>
      </c>
      <c r="D270" s="18" t="s">
        <v>19</v>
      </c>
      <c r="E270" s="18" t="s">
        <v>234</v>
      </c>
      <c r="F270" s="18" t="s">
        <v>43</v>
      </c>
      <c r="G270" s="19">
        <v>30774</v>
      </c>
      <c r="H270" s="19">
        <v>30774</v>
      </c>
      <c r="I270" s="9">
        <v>10015.6</v>
      </c>
      <c r="J270" s="9">
        <f t="shared" si="98"/>
        <v>32.545655423409379</v>
      </c>
    </row>
    <row r="271" spans="1:10" ht="25.5" customHeight="1" x14ac:dyDescent="0.2">
      <c r="A271" s="24" t="s">
        <v>108</v>
      </c>
      <c r="B271" s="18" t="s">
        <v>101</v>
      </c>
      <c r="C271" s="18" t="s">
        <v>72</v>
      </c>
      <c r="D271" s="18" t="s">
        <v>49</v>
      </c>
      <c r="E271" s="18" t="s">
        <v>0</v>
      </c>
      <c r="F271" s="18" t="s">
        <v>0</v>
      </c>
      <c r="G271" s="49">
        <f>G272+G276+G280+G284+G288+G291+G295+G299+G306+G309+G313+G303</f>
        <v>419701122.05000001</v>
      </c>
      <c r="H271" s="134">
        <f t="shared" ref="H271:I271" si="105">H272+H276+H280+H284+H288+H291+H295+H299+H306+H309+H313+H303</f>
        <v>419701122.05000001</v>
      </c>
      <c r="I271" s="134">
        <f t="shared" si="105"/>
        <v>223463794.61999997</v>
      </c>
      <c r="J271" s="9">
        <f t="shared" si="98"/>
        <v>53.243554253204536</v>
      </c>
    </row>
    <row r="272" spans="1:10" ht="206.25" customHeight="1" x14ac:dyDescent="0.2">
      <c r="A272" s="20" t="s">
        <v>266</v>
      </c>
      <c r="B272" s="18" t="s">
        <v>101</v>
      </c>
      <c r="C272" s="18" t="s">
        <v>72</v>
      </c>
      <c r="D272" s="18" t="s">
        <v>49</v>
      </c>
      <c r="E272" s="18" t="s">
        <v>267</v>
      </c>
      <c r="F272" s="21" t="s">
        <v>0</v>
      </c>
      <c r="G272" s="134">
        <f t="shared" ref="G272:H272" si="106">G273</f>
        <v>1588440</v>
      </c>
      <c r="H272" s="134">
        <f t="shared" si="106"/>
        <v>1588440</v>
      </c>
      <c r="I272" s="9">
        <f>I273</f>
        <v>969990</v>
      </c>
      <c r="J272" s="9">
        <f t="shared" si="98"/>
        <v>61.065573770491795</v>
      </c>
    </row>
    <row r="273" spans="1:10" ht="55.5" customHeight="1" x14ac:dyDescent="0.2">
      <c r="A273" s="20" t="s">
        <v>40</v>
      </c>
      <c r="B273" s="18" t="s">
        <v>101</v>
      </c>
      <c r="C273" s="18" t="s">
        <v>72</v>
      </c>
      <c r="D273" s="18" t="s">
        <v>49</v>
      </c>
      <c r="E273" s="18" t="s">
        <v>267</v>
      </c>
      <c r="F273" s="18" t="s">
        <v>41</v>
      </c>
      <c r="G273" s="134">
        <f t="shared" ref="G273:H273" si="107">G274+G275</f>
        <v>1588440</v>
      </c>
      <c r="H273" s="134">
        <f t="shared" si="107"/>
        <v>1588440</v>
      </c>
      <c r="I273" s="9">
        <f>I274+I275</f>
        <v>969990</v>
      </c>
      <c r="J273" s="9">
        <f t="shared" si="98"/>
        <v>61.065573770491795</v>
      </c>
    </row>
    <row r="274" spans="1:10" ht="30.75" customHeight="1" x14ac:dyDescent="0.2">
      <c r="A274" s="20" t="s">
        <v>104</v>
      </c>
      <c r="B274" s="18" t="s">
        <v>101</v>
      </c>
      <c r="C274" s="18" t="s">
        <v>72</v>
      </c>
      <c r="D274" s="18" t="s">
        <v>49</v>
      </c>
      <c r="E274" s="18" t="s">
        <v>267</v>
      </c>
      <c r="F274" s="18" t="s">
        <v>105</v>
      </c>
      <c r="G274" s="19">
        <v>1432200</v>
      </c>
      <c r="H274" s="19">
        <v>1432200</v>
      </c>
      <c r="I274" s="9">
        <v>868296.59</v>
      </c>
      <c r="J274" s="9">
        <f t="shared" si="98"/>
        <v>60.626769305962846</v>
      </c>
    </row>
    <row r="275" spans="1:10" ht="28.5" customHeight="1" x14ac:dyDescent="0.2">
      <c r="A275" s="20" t="s">
        <v>42</v>
      </c>
      <c r="B275" s="18" t="s">
        <v>101</v>
      </c>
      <c r="C275" s="18" t="s">
        <v>72</v>
      </c>
      <c r="D275" s="18" t="s">
        <v>49</v>
      </c>
      <c r="E275" s="18" t="s">
        <v>267</v>
      </c>
      <c r="F275" s="18" t="s">
        <v>43</v>
      </c>
      <c r="G275" s="19">
        <v>156240</v>
      </c>
      <c r="H275" s="19">
        <v>156240</v>
      </c>
      <c r="I275" s="9">
        <v>101693.41</v>
      </c>
      <c r="J275" s="9">
        <f t="shared" si="98"/>
        <v>65.087948028673836</v>
      </c>
    </row>
    <row r="276" spans="1:10" ht="106.5" customHeight="1" x14ac:dyDescent="0.2">
      <c r="A276" s="20" t="s">
        <v>235</v>
      </c>
      <c r="B276" s="18" t="s">
        <v>101</v>
      </c>
      <c r="C276" s="18" t="s">
        <v>72</v>
      </c>
      <c r="D276" s="18" t="s">
        <v>49</v>
      </c>
      <c r="E276" s="18" t="s">
        <v>268</v>
      </c>
      <c r="F276" s="21" t="s">
        <v>0</v>
      </c>
      <c r="G276" s="134">
        <f t="shared" ref="G276:H276" si="108">G277</f>
        <v>2822295.92</v>
      </c>
      <c r="H276" s="134">
        <f t="shared" si="108"/>
        <v>2822295.92</v>
      </c>
      <c r="I276" s="9">
        <f>I277</f>
        <v>1710257.99</v>
      </c>
      <c r="J276" s="9">
        <f t="shared" si="98"/>
        <v>60.598110137224737</v>
      </c>
    </row>
    <row r="277" spans="1:10" ht="59.25" customHeight="1" x14ac:dyDescent="0.2">
      <c r="A277" s="20" t="s">
        <v>40</v>
      </c>
      <c r="B277" s="18" t="s">
        <v>101</v>
      </c>
      <c r="C277" s="18" t="s">
        <v>72</v>
      </c>
      <c r="D277" s="18" t="s">
        <v>49</v>
      </c>
      <c r="E277" s="18" t="s">
        <v>268</v>
      </c>
      <c r="F277" s="18" t="s">
        <v>41</v>
      </c>
      <c r="G277" s="134">
        <f t="shared" ref="G277:H277" si="109">G278+G279</f>
        <v>2822295.92</v>
      </c>
      <c r="H277" s="134">
        <f t="shared" si="109"/>
        <v>2822295.92</v>
      </c>
      <c r="I277" s="9">
        <f>I278+I279</f>
        <v>1710257.99</v>
      </c>
      <c r="J277" s="9">
        <f t="shared" si="98"/>
        <v>60.598110137224737</v>
      </c>
    </row>
    <row r="278" spans="1:10" ht="32.25" customHeight="1" x14ac:dyDescent="0.2">
      <c r="A278" s="20" t="s">
        <v>104</v>
      </c>
      <c r="B278" s="18" t="s">
        <v>101</v>
      </c>
      <c r="C278" s="18" t="s">
        <v>72</v>
      </c>
      <c r="D278" s="18" t="s">
        <v>49</v>
      </c>
      <c r="E278" s="18" t="s">
        <v>268</v>
      </c>
      <c r="F278" s="18" t="s">
        <v>105</v>
      </c>
      <c r="G278" s="19">
        <v>2469508.9300000002</v>
      </c>
      <c r="H278" s="19">
        <v>2469508.9300000002</v>
      </c>
      <c r="I278" s="9">
        <v>1479850.7</v>
      </c>
      <c r="J278" s="9">
        <f t="shared" si="98"/>
        <v>59.92489770020795</v>
      </c>
    </row>
    <row r="279" spans="1:10" ht="35.25" customHeight="1" x14ac:dyDescent="0.2">
      <c r="A279" s="20" t="s">
        <v>42</v>
      </c>
      <c r="B279" s="18" t="s">
        <v>101</v>
      </c>
      <c r="C279" s="18" t="s">
        <v>72</v>
      </c>
      <c r="D279" s="18" t="s">
        <v>49</v>
      </c>
      <c r="E279" s="18" t="s">
        <v>268</v>
      </c>
      <c r="F279" s="18" t="s">
        <v>43</v>
      </c>
      <c r="G279" s="19">
        <v>352786.99</v>
      </c>
      <c r="H279" s="19">
        <v>352786.99</v>
      </c>
      <c r="I279" s="9">
        <v>230407.29</v>
      </c>
      <c r="J279" s="9">
        <f t="shared" si="98"/>
        <v>65.310597196342187</v>
      </c>
    </row>
    <row r="280" spans="1:10" ht="88.5" customHeight="1" x14ac:dyDescent="0.2">
      <c r="A280" s="20" t="s">
        <v>109</v>
      </c>
      <c r="B280" s="18" t="s">
        <v>101</v>
      </c>
      <c r="C280" s="18" t="s">
        <v>72</v>
      </c>
      <c r="D280" s="18" t="s">
        <v>49</v>
      </c>
      <c r="E280" s="18" t="s">
        <v>269</v>
      </c>
      <c r="F280" s="21" t="s">
        <v>0</v>
      </c>
      <c r="G280" s="134">
        <f t="shared" ref="G280:H280" si="110">G281</f>
        <v>33591600</v>
      </c>
      <c r="H280" s="134">
        <f t="shared" si="110"/>
        <v>33591600</v>
      </c>
      <c r="I280" s="9">
        <f>I281</f>
        <v>20766680.400000002</v>
      </c>
      <c r="J280" s="9">
        <f t="shared" si="98"/>
        <v>61.821051691494311</v>
      </c>
    </row>
    <row r="281" spans="1:10" ht="57" customHeight="1" x14ac:dyDescent="0.2">
      <c r="A281" s="20" t="s">
        <v>40</v>
      </c>
      <c r="B281" s="18" t="s">
        <v>101</v>
      </c>
      <c r="C281" s="18" t="s">
        <v>72</v>
      </c>
      <c r="D281" s="18" t="s">
        <v>49</v>
      </c>
      <c r="E281" s="18" t="s">
        <v>269</v>
      </c>
      <c r="F281" s="18" t="s">
        <v>41</v>
      </c>
      <c r="G281" s="134">
        <f t="shared" ref="G281:H281" si="111">G282+G283</f>
        <v>33591600</v>
      </c>
      <c r="H281" s="134">
        <f t="shared" si="111"/>
        <v>33591600</v>
      </c>
      <c r="I281" s="49">
        <f>I282+I283</f>
        <v>20766680.400000002</v>
      </c>
      <c r="J281" s="8">
        <f t="shared" si="98"/>
        <v>61.821051691494311</v>
      </c>
    </row>
    <row r="282" spans="1:10" ht="22.5" customHeight="1" x14ac:dyDescent="0.2">
      <c r="A282" s="20" t="s">
        <v>104</v>
      </c>
      <c r="B282" s="18" t="s">
        <v>101</v>
      </c>
      <c r="C282" s="18" t="s">
        <v>72</v>
      </c>
      <c r="D282" s="18" t="s">
        <v>49</v>
      </c>
      <c r="E282" s="18" t="s">
        <v>269</v>
      </c>
      <c r="F282" s="18" t="s">
        <v>105</v>
      </c>
      <c r="G282" s="19">
        <v>30310560</v>
      </c>
      <c r="H282" s="19">
        <v>30310560</v>
      </c>
      <c r="I282" s="9">
        <v>18653783.600000001</v>
      </c>
      <c r="J282" s="9">
        <f t="shared" si="98"/>
        <v>61.542193875665788</v>
      </c>
    </row>
    <row r="283" spans="1:10" ht="31.5" customHeight="1" x14ac:dyDescent="0.2">
      <c r="A283" s="20" t="s">
        <v>42</v>
      </c>
      <c r="B283" s="18" t="s">
        <v>101</v>
      </c>
      <c r="C283" s="18" t="s">
        <v>72</v>
      </c>
      <c r="D283" s="18" t="s">
        <v>49</v>
      </c>
      <c r="E283" s="18" t="s">
        <v>269</v>
      </c>
      <c r="F283" s="18" t="s">
        <v>43</v>
      </c>
      <c r="G283" s="19">
        <v>3281040</v>
      </c>
      <c r="H283" s="19">
        <v>3281040</v>
      </c>
      <c r="I283" s="9">
        <v>2112896.7999999998</v>
      </c>
      <c r="J283" s="9">
        <f t="shared" si="98"/>
        <v>64.397166752005447</v>
      </c>
    </row>
    <row r="284" spans="1:10" ht="45.75" customHeight="1" x14ac:dyDescent="0.2">
      <c r="A284" s="20" t="s">
        <v>103</v>
      </c>
      <c r="B284" s="18" t="s">
        <v>101</v>
      </c>
      <c r="C284" s="18" t="s">
        <v>72</v>
      </c>
      <c r="D284" s="18" t="s">
        <v>49</v>
      </c>
      <c r="E284" s="18" t="s">
        <v>195</v>
      </c>
      <c r="F284" s="21" t="s">
        <v>0</v>
      </c>
      <c r="G284" s="134">
        <f t="shared" ref="G284:H284" si="112">G285</f>
        <v>300882231</v>
      </c>
      <c r="H284" s="134">
        <f t="shared" si="112"/>
        <v>300882231</v>
      </c>
      <c r="I284" s="9">
        <f>I285</f>
        <v>159091226.38</v>
      </c>
      <c r="J284" s="9">
        <f t="shared" si="98"/>
        <v>52.874915827116418</v>
      </c>
    </row>
    <row r="285" spans="1:10" ht="57" customHeight="1" x14ac:dyDescent="0.2">
      <c r="A285" s="20" t="s">
        <v>40</v>
      </c>
      <c r="B285" s="18" t="s">
        <v>101</v>
      </c>
      <c r="C285" s="18" t="s">
        <v>72</v>
      </c>
      <c r="D285" s="18" t="s">
        <v>49</v>
      </c>
      <c r="E285" s="18" t="s">
        <v>195</v>
      </c>
      <c r="F285" s="18" t="s">
        <v>41</v>
      </c>
      <c r="G285" s="134">
        <f t="shared" ref="G285:H285" si="113">G286++G287</f>
        <v>300882231</v>
      </c>
      <c r="H285" s="134">
        <f t="shared" si="113"/>
        <v>300882231</v>
      </c>
      <c r="I285" s="9">
        <f>I286++I287</f>
        <v>159091226.38</v>
      </c>
      <c r="J285" s="9">
        <f t="shared" si="98"/>
        <v>52.874915827116418</v>
      </c>
    </row>
    <row r="286" spans="1:10" ht="34.5" customHeight="1" x14ac:dyDescent="0.2">
      <c r="A286" s="20" t="s">
        <v>104</v>
      </c>
      <c r="B286" s="18" t="s">
        <v>101</v>
      </c>
      <c r="C286" s="18" t="s">
        <v>72</v>
      </c>
      <c r="D286" s="18" t="s">
        <v>49</v>
      </c>
      <c r="E286" s="18" t="s">
        <v>195</v>
      </c>
      <c r="F286" s="18" t="s">
        <v>105</v>
      </c>
      <c r="G286" s="19">
        <v>271588401</v>
      </c>
      <c r="H286" s="19">
        <v>271588401</v>
      </c>
      <c r="I286" s="9">
        <v>141872309.91</v>
      </c>
      <c r="J286" s="9">
        <f t="shared" si="98"/>
        <v>52.23798563842201</v>
      </c>
    </row>
    <row r="287" spans="1:10" ht="31.5" customHeight="1" x14ac:dyDescent="0.2">
      <c r="A287" s="20" t="s">
        <v>42</v>
      </c>
      <c r="B287" s="18" t="s">
        <v>101</v>
      </c>
      <c r="C287" s="18" t="s">
        <v>72</v>
      </c>
      <c r="D287" s="18" t="s">
        <v>49</v>
      </c>
      <c r="E287" s="18" t="s">
        <v>195</v>
      </c>
      <c r="F287" s="18" t="s">
        <v>43</v>
      </c>
      <c r="G287" s="19">
        <v>29293830</v>
      </c>
      <c r="H287" s="19">
        <v>29293830</v>
      </c>
      <c r="I287" s="9">
        <v>17218916.469999999</v>
      </c>
      <c r="J287" s="9">
        <f t="shared" si="98"/>
        <v>58.780010910147283</v>
      </c>
    </row>
    <row r="288" spans="1:10" ht="43.5" customHeight="1" x14ac:dyDescent="0.2">
      <c r="A288" s="20" t="s">
        <v>106</v>
      </c>
      <c r="B288" s="18" t="s">
        <v>101</v>
      </c>
      <c r="C288" s="18" t="s">
        <v>72</v>
      </c>
      <c r="D288" s="18" t="s">
        <v>49</v>
      </c>
      <c r="E288" s="18" t="s">
        <v>196</v>
      </c>
      <c r="F288" s="21" t="s">
        <v>0</v>
      </c>
      <c r="G288" s="134">
        <f t="shared" ref="G288:H289" si="114">G289</f>
        <v>4238400</v>
      </c>
      <c r="H288" s="134">
        <f t="shared" si="114"/>
        <v>4238400</v>
      </c>
      <c r="I288" s="9">
        <f>I289</f>
        <v>2008300</v>
      </c>
      <c r="J288" s="9">
        <f t="shared" si="98"/>
        <v>47.383446583616454</v>
      </c>
    </row>
    <row r="289" spans="1:10" ht="68.25" customHeight="1" x14ac:dyDescent="0.2">
      <c r="A289" s="20" t="s">
        <v>40</v>
      </c>
      <c r="B289" s="18" t="s">
        <v>101</v>
      </c>
      <c r="C289" s="18" t="s">
        <v>72</v>
      </c>
      <c r="D289" s="18" t="s">
        <v>49</v>
      </c>
      <c r="E289" s="18" t="s">
        <v>196</v>
      </c>
      <c r="F289" s="18" t="s">
        <v>41</v>
      </c>
      <c r="G289" s="134">
        <f t="shared" si="114"/>
        <v>4238400</v>
      </c>
      <c r="H289" s="134">
        <f t="shared" si="114"/>
        <v>4238400</v>
      </c>
      <c r="I289" s="9">
        <f>I290</f>
        <v>2008300</v>
      </c>
      <c r="J289" s="9">
        <f t="shared" si="98"/>
        <v>47.383446583616454</v>
      </c>
    </row>
    <row r="290" spans="1:10" ht="29.25" customHeight="1" x14ac:dyDescent="0.2">
      <c r="A290" s="20" t="s">
        <v>104</v>
      </c>
      <c r="B290" s="18" t="s">
        <v>101</v>
      </c>
      <c r="C290" s="18" t="s">
        <v>72</v>
      </c>
      <c r="D290" s="18" t="s">
        <v>49</v>
      </c>
      <c r="E290" s="18" t="s">
        <v>196</v>
      </c>
      <c r="F290" s="18" t="s">
        <v>105</v>
      </c>
      <c r="G290" s="19">
        <v>4238400</v>
      </c>
      <c r="H290" s="19">
        <v>4238400</v>
      </c>
      <c r="I290" s="9">
        <v>2008300</v>
      </c>
      <c r="J290" s="9">
        <f t="shared" si="98"/>
        <v>47.383446583616454</v>
      </c>
    </row>
    <row r="291" spans="1:10" ht="27.75" customHeight="1" x14ac:dyDescent="0.2">
      <c r="A291" s="20" t="s">
        <v>110</v>
      </c>
      <c r="B291" s="18" t="s">
        <v>101</v>
      </c>
      <c r="C291" s="18" t="s">
        <v>72</v>
      </c>
      <c r="D291" s="18" t="s">
        <v>49</v>
      </c>
      <c r="E291" s="18" t="s">
        <v>197</v>
      </c>
      <c r="F291" s="21" t="s">
        <v>0</v>
      </c>
      <c r="G291" s="49">
        <f t="shared" ref="G291:H291" si="115">G292</f>
        <v>39698731</v>
      </c>
      <c r="H291" s="49">
        <f t="shared" si="115"/>
        <v>39698731</v>
      </c>
      <c r="I291" s="9">
        <f>I292</f>
        <v>21259151.16</v>
      </c>
      <c r="J291" s="9">
        <f t="shared" si="98"/>
        <v>53.55121089386963</v>
      </c>
    </row>
    <row r="292" spans="1:10" ht="55.5" customHeight="1" x14ac:dyDescent="0.2">
      <c r="A292" s="20" t="s">
        <v>40</v>
      </c>
      <c r="B292" s="18" t="s">
        <v>101</v>
      </c>
      <c r="C292" s="18" t="s">
        <v>72</v>
      </c>
      <c r="D292" s="18" t="s">
        <v>49</v>
      </c>
      <c r="E292" s="18" t="s">
        <v>197</v>
      </c>
      <c r="F292" s="18" t="s">
        <v>41</v>
      </c>
      <c r="G292" s="19">
        <f>G293+G294</f>
        <v>39698731</v>
      </c>
      <c r="H292" s="53">
        <f t="shared" ref="H292:I292" si="116">H293+H294</f>
        <v>39698731</v>
      </c>
      <c r="I292" s="53">
        <f t="shared" si="116"/>
        <v>21259151.16</v>
      </c>
      <c r="J292" s="49">
        <f t="shared" si="98"/>
        <v>53.55121089386963</v>
      </c>
    </row>
    <row r="293" spans="1:10" ht="24" customHeight="1" x14ac:dyDescent="0.2">
      <c r="A293" s="20" t="s">
        <v>104</v>
      </c>
      <c r="B293" s="18" t="s">
        <v>101</v>
      </c>
      <c r="C293" s="18" t="s">
        <v>72</v>
      </c>
      <c r="D293" s="18" t="s">
        <v>49</v>
      </c>
      <c r="E293" s="18" t="s">
        <v>197</v>
      </c>
      <c r="F293" s="18" t="s">
        <v>105</v>
      </c>
      <c r="G293" s="19">
        <v>36280541</v>
      </c>
      <c r="H293" s="19">
        <v>36280541</v>
      </c>
      <c r="I293" s="19">
        <v>19558992.600000001</v>
      </c>
      <c r="J293" s="9">
        <f t="shared" si="98"/>
        <v>53.910421567307942</v>
      </c>
    </row>
    <row r="294" spans="1:10" ht="37.5" customHeight="1" x14ac:dyDescent="0.2">
      <c r="A294" s="20" t="s">
        <v>42</v>
      </c>
      <c r="B294" s="18" t="s">
        <v>101</v>
      </c>
      <c r="C294" s="18" t="s">
        <v>72</v>
      </c>
      <c r="D294" s="18" t="s">
        <v>49</v>
      </c>
      <c r="E294" s="18" t="s">
        <v>197</v>
      </c>
      <c r="F294" s="18" t="s">
        <v>43</v>
      </c>
      <c r="G294" s="19">
        <v>3418190</v>
      </c>
      <c r="H294" s="19">
        <v>3418190</v>
      </c>
      <c r="I294" s="9">
        <v>1700158.56</v>
      </c>
      <c r="J294" s="9">
        <f t="shared" si="98"/>
        <v>49.7385622215266</v>
      </c>
    </row>
    <row r="295" spans="1:10" ht="103.5" customHeight="1" x14ac:dyDescent="0.2">
      <c r="A295" s="20" t="s">
        <v>233</v>
      </c>
      <c r="B295" s="18" t="s">
        <v>101</v>
      </c>
      <c r="C295" s="18" t="s">
        <v>72</v>
      </c>
      <c r="D295" s="18" t="s">
        <v>49</v>
      </c>
      <c r="E295" s="18" t="s">
        <v>236</v>
      </c>
      <c r="F295" s="21" t="s">
        <v>0</v>
      </c>
      <c r="G295" s="74">
        <f t="shared" ref="G295:H295" si="117">G296</f>
        <v>6167630</v>
      </c>
      <c r="H295" s="74">
        <f t="shared" si="117"/>
        <v>6167630</v>
      </c>
      <c r="I295" s="9">
        <f>I296</f>
        <v>2003688.6900000002</v>
      </c>
      <c r="J295" s="9">
        <f t="shared" si="98"/>
        <v>32.487174003628624</v>
      </c>
    </row>
    <row r="296" spans="1:10" ht="65.25" customHeight="1" x14ac:dyDescent="0.2">
      <c r="A296" s="20" t="s">
        <v>40</v>
      </c>
      <c r="B296" s="18" t="s">
        <v>101</v>
      </c>
      <c r="C296" s="18" t="s">
        <v>72</v>
      </c>
      <c r="D296" s="18" t="s">
        <v>49</v>
      </c>
      <c r="E296" s="18" t="s">
        <v>236</v>
      </c>
      <c r="F296" s="18" t="s">
        <v>41</v>
      </c>
      <c r="G296" s="74">
        <f t="shared" ref="G296:H296" si="118">G297+G298</f>
        <v>6167630</v>
      </c>
      <c r="H296" s="74">
        <f t="shared" si="118"/>
        <v>6167630</v>
      </c>
      <c r="I296" s="9">
        <f>I297+I298</f>
        <v>2003688.6900000002</v>
      </c>
      <c r="J296" s="9">
        <f t="shared" si="98"/>
        <v>32.487174003628624</v>
      </c>
    </row>
    <row r="297" spans="1:10" ht="33" customHeight="1" x14ac:dyDescent="0.2">
      <c r="A297" s="20" t="s">
        <v>104</v>
      </c>
      <c r="B297" s="18" t="s">
        <v>101</v>
      </c>
      <c r="C297" s="18" t="s">
        <v>72</v>
      </c>
      <c r="D297" s="18" t="s">
        <v>49</v>
      </c>
      <c r="E297" s="18" t="s">
        <v>236</v>
      </c>
      <c r="F297" s="18" t="s">
        <v>105</v>
      </c>
      <c r="G297" s="19">
        <v>5368838</v>
      </c>
      <c r="H297" s="19">
        <v>5368838</v>
      </c>
      <c r="I297" s="9">
        <v>1781089.09</v>
      </c>
      <c r="J297" s="9">
        <f t="shared" si="98"/>
        <v>33.174573157171068</v>
      </c>
    </row>
    <row r="298" spans="1:10" ht="39.75" customHeight="1" x14ac:dyDescent="0.2">
      <c r="A298" s="20" t="s">
        <v>42</v>
      </c>
      <c r="B298" s="18" t="s">
        <v>101</v>
      </c>
      <c r="C298" s="18" t="s">
        <v>72</v>
      </c>
      <c r="D298" s="18" t="s">
        <v>49</v>
      </c>
      <c r="E298" s="18" t="s">
        <v>236</v>
      </c>
      <c r="F298" s="18" t="s">
        <v>43</v>
      </c>
      <c r="G298" s="19">
        <v>798792</v>
      </c>
      <c r="H298" s="53">
        <v>798792</v>
      </c>
      <c r="I298" s="9">
        <v>222599.6</v>
      </c>
      <c r="J298" s="9">
        <f t="shared" si="98"/>
        <v>27.867029214113309</v>
      </c>
    </row>
    <row r="299" spans="1:10" ht="48" customHeight="1" x14ac:dyDescent="0.2">
      <c r="A299" s="20" t="s">
        <v>111</v>
      </c>
      <c r="B299" s="18" t="s">
        <v>101</v>
      </c>
      <c r="C299" s="18" t="s">
        <v>72</v>
      </c>
      <c r="D299" s="18" t="s">
        <v>49</v>
      </c>
      <c r="E299" s="18" t="s">
        <v>198</v>
      </c>
      <c r="F299" s="21" t="s">
        <v>0</v>
      </c>
      <c r="G299" s="49">
        <f t="shared" ref="G299:H299" si="119">G300</f>
        <v>4771020</v>
      </c>
      <c r="H299" s="49">
        <f t="shared" si="119"/>
        <v>4771020</v>
      </c>
      <c r="I299" s="9">
        <f>I300</f>
        <v>2017097.0299999998</v>
      </c>
      <c r="J299" s="9">
        <f t="shared" si="98"/>
        <v>42.278108873993396</v>
      </c>
    </row>
    <row r="300" spans="1:10" ht="54" customHeight="1" x14ac:dyDescent="0.2">
      <c r="A300" s="20" t="s">
        <v>40</v>
      </c>
      <c r="B300" s="18" t="s">
        <v>101</v>
      </c>
      <c r="C300" s="18" t="s">
        <v>72</v>
      </c>
      <c r="D300" s="18" t="s">
        <v>49</v>
      </c>
      <c r="E300" s="18" t="s">
        <v>198</v>
      </c>
      <c r="F300" s="18" t="s">
        <v>41</v>
      </c>
      <c r="G300" s="49">
        <f t="shared" ref="G300:H300" si="120">G301+G302</f>
        <v>4771020</v>
      </c>
      <c r="H300" s="49">
        <f t="shared" si="120"/>
        <v>4771020</v>
      </c>
      <c r="I300" s="9">
        <f>I301+I302</f>
        <v>2017097.0299999998</v>
      </c>
      <c r="J300" s="9">
        <f t="shared" si="98"/>
        <v>42.278108873993396</v>
      </c>
    </row>
    <row r="301" spans="1:10" ht="25.5" customHeight="1" x14ac:dyDescent="0.2">
      <c r="A301" s="20" t="s">
        <v>104</v>
      </c>
      <c r="B301" s="18" t="s">
        <v>101</v>
      </c>
      <c r="C301" s="18" t="s">
        <v>72</v>
      </c>
      <c r="D301" s="18" t="s">
        <v>49</v>
      </c>
      <c r="E301" s="18" t="s">
        <v>198</v>
      </c>
      <c r="F301" s="18" t="s">
        <v>105</v>
      </c>
      <c r="G301" s="19">
        <v>4199820</v>
      </c>
      <c r="H301" s="19">
        <v>4199820</v>
      </c>
      <c r="I301" s="9">
        <v>1638217.91</v>
      </c>
      <c r="J301" s="9">
        <f t="shared" si="98"/>
        <v>39.006860055907154</v>
      </c>
    </row>
    <row r="302" spans="1:10" ht="24.75" customHeight="1" x14ac:dyDescent="0.2">
      <c r="A302" s="20" t="s">
        <v>42</v>
      </c>
      <c r="B302" s="18" t="s">
        <v>101</v>
      </c>
      <c r="C302" s="18" t="s">
        <v>72</v>
      </c>
      <c r="D302" s="18" t="s">
        <v>49</v>
      </c>
      <c r="E302" s="18" t="s">
        <v>198</v>
      </c>
      <c r="F302" s="18" t="s">
        <v>43</v>
      </c>
      <c r="G302" s="19">
        <v>571200</v>
      </c>
      <c r="H302" s="19">
        <v>571200</v>
      </c>
      <c r="I302" s="9">
        <v>378879.12</v>
      </c>
      <c r="J302" s="9">
        <f t="shared" si="98"/>
        <v>66.330378151260504</v>
      </c>
    </row>
    <row r="303" spans="1:10" s="40" customFormat="1" ht="39.75" customHeight="1" x14ac:dyDescent="0.2">
      <c r="A303" s="50" t="s">
        <v>283</v>
      </c>
      <c r="B303" s="52" t="s">
        <v>101</v>
      </c>
      <c r="C303" s="52" t="s">
        <v>72</v>
      </c>
      <c r="D303" s="52" t="s">
        <v>49</v>
      </c>
      <c r="E303" s="46" t="s">
        <v>273</v>
      </c>
      <c r="F303" s="52"/>
      <c r="G303" s="49">
        <f t="shared" ref="G303:H304" si="121">G304</f>
        <v>80000</v>
      </c>
      <c r="H303" s="49">
        <f t="shared" si="121"/>
        <v>80000</v>
      </c>
      <c r="I303" s="49">
        <f>I304</f>
        <v>0</v>
      </c>
      <c r="J303" s="49">
        <f t="shared" si="98"/>
        <v>0</v>
      </c>
    </row>
    <row r="304" spans="1:10" s="40" customFormat="1" ht="53.25" customHeight="1" x14ac:dyDescent="0.2">
      <c r="A304" s="42" t="s">
        <v>40</v>
      </c>
      <c r="B304" s="52" t="s">
        <v>101</v>
      </c>
      <c r="C304" s="52" t="s">
        <v>72</v>
      </c>
      <c r="D304" s="52" t="s">
        <v>49</v>
      </c>
      <c r="E304" s="46" t="s">
        <v>273</v>
      </c>
      <c r="F304" s="52" t="s">
        <v>41</v>
      </c>
      <c r="G304" s="49">
        <f t="shared" si="121"/>
        <v>80000</v>
      </c>
      <c r="H304" s="49">
        <f t="shared" si="121"/>
        <v>80000</v>
      </c>
      <c r="I304" s="49">
        <f>I305</f>
        <v>0</v>
      </c>
      <c r="J304" s="49">
        <f t="shared" si="98"/>
        <v>0</v>
      </c>
    </row>
    <row r="305" spans="1:10" s="40" customFormat="1" ht="24.75" customHeight="1" x14ac:dyDescent="0.2">
      <c r="A305" s="42" t="s">
        <v>104</v>
      </c>
      <c r="B305" s="52" t="s">
        <v>101</v>
      </c>
      <c r="C305" s="52" t="s">
        <v>72</v>
      </c>
      <c r="D305" s="52" t="s">
        <v>49</v>
      </c>
      <c r="E305" s="46" t="s">
        <v>273</v>
      </c>
      <c r="F305" s="52" t="s">
        <v>105</v>
      </c>
      <c r="G305" s="53">
        <v>80000</v>
      </c>
      <c r="H305" s="53">
        <v>80000</v>
      </c>
      <c r="I305" s="49">
        <v>0</v>
      </c>
      <c r="J305" s="49">
        <f t="shared" si="98"/>
        <v>0</v>
      </c>
    </row>
    <row r="306" spans="1:10" ht="66.75" customHeight="1" x14ac:dyDescent="0.2">
      <c r="A306" s="20" t="s">
        <v>246</v>
      </c>
      <c r="B306" s="18" t="s">
        <v>101</v>
      </c>
      <c r="C306" s="18" t="s">
        <v>72</v>
      </c>
      <c r="D306" s="18" t="s">
        <v>49</v>
      </c>
      <c r="E306" s="18" t="s">
        <v>247</v>
      </c>
      <c r="F306" s="21" t="s">
        <v>0</v>
      </c>
      <c r="G306" s="49">
        <f t="shared" ref="G306:H307" si="122">G307</f>
        <v>866945</v>
      </c>
      <c r="H306" s="49">
        <f t="shared" si="122"/>
        <v>866945</v>
      </c>
      <c r="I306" s="9">
        <f>I307</f>
        <v>846592</v>
      </c>
      <c r="J306" s="9">
        <f t="shared" si="98"/>
        <v>97.652330886042364</v>
      </c>
    </row>
    <row r="307" spans="1:10" ht="62.25" customHeight="1" x14ac:dyDescent="0.2">
      <c r="A307" s="20" t="s">
        <v>40</v>
      </c>
      <c r="B307" s="18" t="s">
        <v>101</v>
      </c>
      <c r="C307" s="18" t="s">
        <v>72</v>
      </c>
      <c r="D307" s="18" t="s">
        <v>49</v>
      </c>
      <c r="E307" s="18" t="s">
        <v>247</v>
      </c>
      <c r="F307" s="18" t="s">
        <v>41</v>
      </c>
      <c r="G307" s="49">
        <f t="shared" si="122"/>
        <v>866945</v>
      </c>
      <c r="H307" s="49">
        <f t="shared" si="122"/>
        <v>866945</v>
      </c>
      <c r="I307" s="9">
        <f>I308</f>
        <v>846592</v>
      </c>
      <c r="J307" s="9">
        <f t="shared" si="98"/>
        <v>97.652330886042364</v>
      </c>
    </row>
    <row r="308" spans="1:10" ht="23.25" customHeight="1" x14ac:dyDescent="0.2">
      <c r="A308" s="20" t="s">
        <v>104</v>
      </c>
      <c r="B308" s="18" t="s">
        <v>101</v>
      </c>
      <c r="C308" s="18" t="s">
        <v>72</v>
      </c>
      <c r="D308" s="18" t="s">
        <v>49</v>
      </c>
      <c r="E308" s="18" t="s">
        <v>247</v>
      </c>
      <c r="F308" s="18" t="s">
        <v>105</v>
      </c>
      <c r="G308" s="19">
        <v>866945</v>
      </c>
      <c r="H308" s="19">
        <v>866945</v>
      </c>
      <c r="I308" s="9">
        <v>846592</v>
      </c>
      <c r="J308" s="9">
        <f t="shared" si="98"/>
        <v>97.652330886042364</v>
      </c>
    </row>
    <row r="309" spans="1:10" ht="87.75" customHeight="1" x14ac:dyDescent="0.2">
      <c r="A309" s="20" t="s">
        <v>112</v>
      </c>
      <c r="B309" s="18" t="s">
        <v>101</v>
      </c>
      <c r="C309" s="18" t="s">
        <v>72</v>
      </c>
      <c r="D309" s="18" t="s">
        <v>49</v>
      </c>
      <c r="E309" s="18" t="s">
        <v>199</v>
      </c>
      <c r="F309" s="21" t="s">
        <v>0</v>
      </c>
      <c r="G309" s="134">
        <f t="shared" ref="G309:H309" si="123">G310</f>
        <v>15666747.300000001</v>
      </c>
      <c r="H309" s="134">
        <f t="shared" si="123"/>
        <v>15666747.300000001</v>
      </c>
      <c r="I309" s="9">
        <f>I310</f>
        <v>8542329.3200000003</v>
      </c>
      <c r="J309" s="9">
        <f t="shared" si="98"/>
        <v>54.52522566697683</v>
      </c>
    </row>
    <row r="310" spans="1:10" ht="48.95" customHeight="1" x14ac:dyDescent="0.2">
      <c r="A310" s="20" t="s">
        <v>40</v>
      </c>
      <c r="B310" s="18" t="s">
        <v>101</v>
      </c>
      <c r="C310" s="18" t="s">
        <v>72</v>
      </c>
      <c r="D310" s="18" t="s">
        <v>49</v>
      </c>
      <c r="E310" s="18" t="s">
        <v>199</v>
      </c>
      <c r="F310" s="18" t="s">
        <v>41</v>
      </c>
      <c r="G310" s="134">
        <f t="shared" ref="G310:H310" si="124">G311+G312</f>
        <v>15666747.300000001</v>
      </c>
      <c r="H310" s="134">
        <f t="shared" si="124"/>
        <v>15666747.300000001</v>
      </c>
      <c r="I310" s="9">
        <f>I311+I312</f>
        <v>8542329.3200000003</v>
      </c>
      <c r="J310" s="9">
        <f t="shared" si="98"/>
        <v>54.52522566697683</v>
      </c>
    </row>
    <row r="311" spans="1:10" ht="33.75" customHeight="1" x14ac:dyDescent="0.2">
      <c r="A311" s="20" t="s">
        <v>104</v>
      </c>
      <c r="B311" s="18" t="s">
        <v>101</v>
      </c>
      <c r="C311" s="18" t="s">
        <v>72</v>
      </c>
      <c r="D311" s="18" t="s">
        <v>49</v>
      </c>
      <c r="E311" s="18" t="s">
        <v>199</v>
      </c>
      <c r="F311" s="18" t="s">
        <v>105</v>
      </c>
      <c r="G311" s="19">
        <v>12817569.960000001</v>
      </c>
      <c r="H311" s="19">
        <v>12817569.960000001</v>
      </c>
      <c r="I311" s="9">
        <v>7226957.5099999998</v>
      </c>
      <c r="J311" s="9">
        <f t="shared" si="98"/>
        <v>56.383210956158493</v>
      </c>
    </row>
    <row r="312" spans="1:10" ht="25.5" customHeight="1" x14ac:dyDescent="0.2">
      <c r="A312" s="20" t="s">
        <v>42</v>
      </c>
      <c r="B312" s="18" t="s">
        <v>101</v>
      </c>
      <c r="C312" s="18" t="s">
        <v>72</v>
      </c>
      <c r="D312" s="18" t="s">
        <v>49</v>
      </c>
      <c r="E312" s="18" t="s">
        <v>199</v>
      </c>
      <c r="F312" s="18" t="s">
        <v>43</v>
      </c>
      <c r="G312" s="19">
        <v>2849177.34</v>
      </c>
      <c r="H312" s="19">
        <v>2849177.34</v>
      </c>
      <c r="I312" s="9">
        <v>1315371.81</v>
      </c>
      <c r="J312" s="9">
        <f t="shared" si="98"/>
        <v>46.166722988187189</v>
      </c>
    </row>
    <row r="313" spans="1:10" ht="69" customHeight="1" x14ac:dyDescent="0.2">
      <c r="A313" s="20" t="s">
        <v>270</v>
      </c>
      <c r="B313" s="18" t="s">
        <v>101</v>
      </c>
      <c r="C313" s="18" t="s">
        <v>72</v>
      </c>
      <c r="D313" s="18" t="s">
        <v>49</v>
      </c>
      <c r="E313" s="18" t="s">
        <v>271</v>
      </c>
      <c r="F313" s="21" t="s">
        <v>0</v>
      </c>
      <c r="G313" s="130">
        <f t="shared" ref="G313:H313" si="125">G314</f>
        <v>9327081.8300000001</v>
      </c>
      <c r="H313" s="130">
        <f t="shared" si="125"/>
        <v>9327081.8300000001</v>
      </c>
      <c r="I313" s="19">
        <f>I314</f>
        <v>4248481.6500000004</v>
      </c>
      <c r="J313" s="9">
        <f t="shared" si="98"/>
        <v>45.549955789333957</v>
      </c>
    </row>
    <row r="314" spans="1:10" ht="64.5" customHeight="1" x14ac:dyDescent="0.2">
      <c r="A314" s="20" t="s">
        <v>40</v>
      </c>
      <c r="B314" s="18" t="s">
        <v>101</v>
      </c>
      <c r="C314" s="18" t="s">
        <v>72</v>
      </c>
      <c r="D314" s="18" t="s">
        <v>49</v>
      </c>
      <c r="E314" s="18" t="s">
        <v>271</v>
      </c>
      <c r="F314" s="18" t="s">
        <v>41</v>
      </c>
      <c r="G314" s="134">
        <f t="shared" ref="G314:H314" si="126">G315+G316</f>
        <v>9327081.8300000001</v>
      </c>
      <c r="H314" s="134">
        <f t="shared" si="126"/>
        <v>9327081.8300000001</v>
      </c>
      <c r="I314" s="9">
        <f>I315+I316</f>
        <v>4248481.6500000004</v>
      </c>
      <c r="J314" s="9">
        <f t="shared" si="98"/>
        <v>45.549955789333957</v>
      </c>
    </row>
    <row r="315" spans="1:10" ht="29.25" customHeight="1" x14ac:dyDescent="0.2">
      <c r="A315" s="20" t="s">
        <v>104</v>
      </c>
      <c r="B315" s="18" t="s">
        <v>101</v>
      </c>
      <c r="C315" s="18" t="s">
        <v>72</v>
      </c>
      <c r="D315" s="18" t="s">
        <v>49</v>
      </c>
      <c r="E315" s="18" t="s">
        <v>271</v>
      </c>
      <c r="F315" s="18" t="s">
        <v>105</v>
      </c>
      <c r="G315" s="19">
        <v>8570322.8399999999</v>
      </c>
      <c r="H315" s="19">
        <v>8570322.8399999999</v>
      </c>
      <c r="I315" s="9">
        <v>3886990.65</v>
      </c>
      <c r="J315" s="9">
        <f t="shared" si="98"/>
        <v>45.354075016385266</v>
      </c>
    </row>
    <row r="316" spans="1:10" ht="31.5" customHeight="1" x14ac:dyDescent="0.2">
      <c r="A316" s="20" t="s">
        <v>42</v>
      </c>
      <c r="B316" s="18" t="s">
        <v>101</v>
      </c>
      <c r="C316" s="18" t="s">
        <v>72</v>
      </c>
      <c r="D316" s="18" t="s">
        <v>49</v>
      </c>
      <c r="E316" s="18" t="s">
        <v>271</v>
      </c>
      <c r="F316" s="18" t="s">
        <v>43</v>
      </c>
      <c r="G316" s="19">
        <v>756758.99</v>
      </c>
      <c r="H316" s="19">
        <v>756758.99</v>
      </c>
      <c r="I316" s="9">
        <v>361491</v>
      </c>
      <c r="J316" s="9">
        <f t="shared" si="98"/>
        <v>47.768312603726052</v>
      </c>
    </row>
    <row r="317" spans="1:10" ht="27" customHeight="1" x14ac:dyDescent="0.2">
      <c r="A317" s="24" t="s">
        <v>113</v>
      </c>
      <c r="B317" s="18" t="s">
        <v>101</v>
      </c>
      <c r="C317" s="18" t="s">
        <v>72</v>
      </c>
      <c r="D317" s="18" t="s">
        <v>51</v>
      </c>
      <c r="E317" s="18" t="s">
        <v>0</v>
      </c>
      <c r="F317" s="18" t="s">
        <v>0</v>
      </c>
      <c r="G317" s="49">
        <f t="shared" ref="G317:H317" si="127">G318+G321+G324</f>
        <v>13103922</v>
      </c>
      <c r="H317" s="49">
        <f t="shared" si="127"/>
        <v>13103922</v>
      </c>
      <c r="I317" s="9">
        <f>I318+I321+I324</f>
        <v>5784266.6999999993</v>
      </c>
      <c r="J317" s="9">
        <f t="shared" si="98"/>
        <v>44.141492142581427</v>
      </c>
    </row>
    <row r="318" spans="1:10" ht="39.75" customHeight="1" x14ac:dyDescent="0.2">
      <c r="A318" s="20" t="s">
        <v>114</v>
      </c>
      <c r="B318" s="18" t="s">
        <v>101</v>
      </c>
      <c r="C318" s="18" t="s">
        <v>72</v>
      </c>
      <c r="D318" s="18" t="s">
        <v>51</v>
      </c>
      <c r="E318" s="18" t="s">
        <v>200</v>
      </c>
      <c r="F318" s="21" t="s">
        <v>0</v>
      </c>
      <c r="G318" s="49">
        <f t="shared" ref="G318:H319" si="128">G319</f>
        <v>4203389</v>
      </c>
      <c r="H318" s="49">
        <f t="shared" si="128"/>
        <v>4203389</v>
      </c>
      <c r="I318" s="9">
        <f>I319</f>
        <v>1353749.19</v>
      </c>
      <c r="J318" s="9">
        <f t="shared" si="98"/>
        <v>32.206136286696278</v>
      </c>
    </row>
    <row r="319" spans="1:10" ht="51.75" customHeight="1" x14ac:dyDescent="0.2">
      <c r="A319" s="20" t="s">
        <v>40</v>
      </c>
      <c r="B319" s="18" t="s">
        <v>101</v>
      </c>
      <c r="C319" s="18" t="s">
        <v>72</v>
      </c>
      <c r="D319" s="18" t="s">
        <v>51</v>
      </c>
      <c r="E319" s="18" t="s">
        <v>200</v>
      </c>
      <c r="F319" s="18" t="s">
        <v>41</v>
      </c>
      <c r="G319" s="49">
        <f t="shared" si="128"/>
        <v>4203389</v>
      </c>
      <c r="H319" s="49">
        <f t="shared" si="128"/>
        <v>4203389</v>
      </c>
      <c r="I319" s="9">
        <f>I320</f>
        <v>1353749.19</v>
      </c>
      <c r="J319" s="9">
        <f t="shared" ref="J319:J397" si="129">I319/H319*100</f>
        <v>32.206136286696278</v>
      </c>
    </row>
    <row r="320" spans="1:10" ht="34.5" customHeight="1" x14ac:dyDescent="0.2">
      <c r="A320" s="20" t="s">
        <v>104</v>
      </c>
      <c r="B320" s="18" t="s">
        <v>101</v>
      </c>
      <c r="C320" s="18" t="s">
        <v>72</v>
      </c>
      <c r="D320" s="18" t="s">
        <v>51</v>
      </c>
      <c r="E320" s="18" t="s">
        <v>200</v>
      </c>
      <c r="F320" s="18" t="s">
        <v>105</v>
      </c>
      <c r="G320" s="19">
        <v>4203389</v>
      </c>
      <c r="H320" s="53">
        <v>4203389</v>
      </c>
      <c r="I320" s="53">
        <v>1353749.19</v>
      </c>
      <c r="J320" s="9">
        <f t="shared" si="129"/>
        <v>32.206136286696278</v>
      </c>
    </row>
    <row r="321" spans="1:10" ht="104.25" customHeight="1" x14ac:dyDescent="0.2">
      <c r="A321" s="20" t="s">
        <v>233</v>
      </c>
      <c r="B321" s="18" t="s">
        <v>101</v>
      </c>
      <c r="C321" s="18" t="s">
        <v>72</v>
      </c>
      <c r="D321" s="18" t="s">
        <v>51</v>
      </c>
      <c r="E321" s="18" t="s">
        <v>237</v>
      </c>
      <c r="F321" s="21" t="s">
        <v>0</v>
      </c>
      <c r="G321" s="134">
        <f t="shared" ref="G321:H322" si="130">G322</f>
        <v>271653</v>
      </c>
      <c r="H321" s="134">
        <f t="shared" si="130"/>
        <v>271653</v>
      </c>
      <c r="I321" s="9">
        <f>I322</f>
        <v>14629.2</v>
      </c>
      <c r="J321" s="9">
        <f t="shared" si="129"/>
        <v>5.3852525096354542</v>
      </c>
    </row>
    <row r="322" spans="1:10" ht="53.25" customHeight="1" x14ac:dyDescent="0.2">
      <c r="A322" s="20" t="s">
        <v>40</v>
      </c>
      <c r="B322" s="18" t="s">
        <v>101</v>
      </c>
      <c r="C322" s="18" t="s">
        <v>72</v>
      </c>
      <c r="D322" s="18" t="s">
        <v>51</v>
      </c>
      <c r="E322" s="18" t="s">
        <v>237</v>
      </c>
      <c r="F322" s="18" t="s">
        <v>41</v>
      </c>
      <c r="G322" s="134">
        <f t="shared" si="130"/>
        <v>271653</v>
      </c>
      <c r="H322" s="134">
        <f t="shared" si="130"/>
        <v>271653</v>
      </c>
      <c r="I322" s="9">
        <f>I323</f>
        <v>14629.2</v>
      </c>
      <c r="J322" s="9">
        <f t="shared" si="129"/>
        <v>5.3852525096354542</v>
      </c>
    </row>
    <row r="323" spans="1:10" ht="31.5" customHeight="1" x14ac:dyDescent="0.2">
      <c r="A323" s="20" t="s">
        <v>104</v>
      </c>
      <c r="B323" s="18" t="s">
        <v>101</v>
      </c>
      <c r="C323" s="18" t="s">
        <v>72</v>
      </c>
      <c r="D323" s="18" t="s">
        <v>51</v>
      </c>
      <c r="E323" s="18" t="s">
        <v>237</v>
      </c>
      <c r="F323" s="18" t="s">
        <v>105</v>
      </c>
      <c r="G323" s="19">
        <v>271653</v>
      </c>
      <c r="H323" s="19">
        <v>271653</v>
      </c>
      <c r="I323" s="9">
        <v>14629.2</v>
      </c>
      <c r="J323" s="9">
        <f t="shared" si="129"/>
        <v>5.3852525096354542</v>
      </c>
    </row>
    <row r="324" spans="1:10" ht="66.75" customHeight="1" x14ac:dyDescent="0.2">
      <c r="A324" s="20" t="s">
        <v>115</v>
      </c>
      <c r="B324" s="18" t="s">
        <v>101</v>
      </c>
      <c r="C324" s="18" t="s">
        <v>72</v>
      </c>
      <c r="D324" s="18" t="s">
        <v>51</v>
      </c>
      <c r="E324" s="18" t="s">
        <v>201</v>
      </c>
      <c r="F324" s="21" t="s">
        <v>0</v>
      </c>
      <c r="G324" s="49">
        <f t="shared" ref="G324:H325" si="131">G325</f>
        <v>8628880</v>
      </c>
      <c r="H324" s="49">
        <f t="shared" si="131"/>
        <v>8628880</v>
      </c>
      <c r="I324" s="9">
        <f>I325</f>
        <v>4415888.3099999996</v>
      </c>
      <c r="J324" s="9">
        <f t="shared" si="129"/>
        <v>51.17568340271275</v>
      </c>
    </row>
    <row r="325" spans="1:10" ht="63.75" customHeight="1" x14ac:dyDescent="0.2">
      <c r="A325" s="20" t="s">
        <v>40</v>
      </c>
      <c r="B325" s="18" t="s">
        <v>101</v>
      </c>
      <c r="C325" s="18" t="s">
        <v>72</v>
      </c>
      <c r="D325" s="18" t="s">
        <v>51</v>
      </c>
      <c r="E325" s="18" t="s">
        <v>201</v>
      </c>
      <c r="F325" s="18" t="s">
        <v>41</v>
      </c>
      <c r="G325" s="49">
        <f t="shared" si="131"/>
        <v>8628880</v>
      </c>
      <c r="H325" s="49">
        <f t="shared" si="131"/>
        <v>8628880</v>
      </c>
      <c r="I325" s="9">
        <f>I326</f>
        <v>4415888.3099999996</v>
      </c>
      <c r="J325" s="9">
        <f t="shared" si="129"/>
        <v>51.17568340271275</v>
      </c>
    </row>
    <row r="326" spans="1:10" ht="27" customHeight="1" x14ac:dyDescent="0.2">
      <c r="A326" s="20" t="s">
        <v>104</v>
      </c>
      <c r="B326" s="18" t="s">
        <v>101</v>
      </c>
      <c r="C326" s="18" t="s">
        <v>72</v>
      </c>
      <c r="D326" s="18" t="s">
        <v>51</v>
      </c>
      <c r="E326" s="18" t="s">
        <v>201</v>
      </c>
      <c r="F326" s="18" t="s">
        <v>105</v>
      </c>
      <c r="G326" s="19">
        <v>8628880</v>
      </c>
      <c r="H326" s="19">
        <v>8628880</v>
      </c>
      <c r="I326" s="9">
        <v>4415888.3099999996</v>
      </c>
      <c r="J326" s="9">
        <f t="shared" si="129"/>
        <v>51.17568340271275</v>
      </c>
    </row>
    <row r="327" spans="1:10" ht="36.75" customHeight="1" x14ac:dyDescent="0.2">
      <c r="A327" s="24" t="s">
        <v>73</v>
      </c>
      <c r="B327" s="18" t="s">
        <v>101</v>
      </c>
      <c r="C327" s="18" t="s">
        <v>72</v>
      </c>
      <c r="D327" s="18" t="s">
        <v>53</v>
      </c>
      <c r="E327" s="18" t="s">
        <v>0</v>
      </c>
      <c r="F327" s="18" t="s">
        <v>0</v>
      </c>
      <c r="G327" s="76">
        <f>G328+G335+G339+G344+G347+G350+G360+G363+G331+G357</f>
        <v>43442677</v>
      </c>
      <c r="H327" s="134">
        <f t="shared" ref="H327:I327" si="132">H328+H335+H339+H344+H347+H350+H360+H363+H331+H357</f>
        <v>43442677</v>
      </c>
      <c r="I327" s="134">
        <f t="shared" si="132"/>
        <v>15362891.300000001</v>
      </c>
      <c r="J327" s="9">
        <f t="shared" si="129"/>
        <v>35.363592579711423</v>
      </c>
    </row>
    <row r="328" spans="1:10" ht="38.25" customHeight="1" x14ac:dyDescent="0.2">
      <c r="A328" s="20" t="s">
        <v>272</v>
      </c>
      <c r="B328" s="18" t="s">
        <v>101</v>
      </c>
      <c r="C328" s="18" t="s">
        <v>72</v>
      </c>
      <c r="D328" s="18" t="s">
        <v>53</v>
      </c>
      <c r="E328" s="45" t="s">
        <v>305</v>
      </c>
      <c r="F328" s="21" t="s">
        <v>0</v>
      </c>
      <c r="G328" s="19">
        <v>230000</v>
      </c>
      <c r="H328" s="19">
        <v>230000</v>
      </c>
      <c r="I328" s="9">
        <f>I329</f>
        <v>18300</v>
      </c>
      <c r="J328" s="9">
        <f t="shared" si="129"/>
        <v>7.9565217391304346</v>
      </c>
    </row>
    <row r="329" spans="1:10" ht="52.5" customHeight="1" x14ac:dyDescent="0.2">
      <c r="A329" s="20" t="s">
        <v>27</v>
      </c>
      <c r="B329" s="18" t="s">
        <v>101</v>
      </c>
      <c r="C329" s="18" t="s">
        <v>72</v>
      </c>
      <c r="D329" s="18" t="s">
        <v>53</v>
      </c>
      <c r="E329" s="45" t="s">
        <v>305</v>
      </c>
      <c r="F329" s="18" t="s">
        <v>28</v>
      </c>
      <c r="G329" s="19">
        <v>230000</v>
      </c>
      <c r="H329" s="19">
        <v>230000</v>
      </c>
      <c r="I329" s="9">
        <f>I330</f>
        <v>18300</v>
      </c>
      <c r="J329" s="9">
        <f t="shared" si="129"/>
        <v>7.9565217391304346</v>
      </c>
    </row>
    <row r="330" spans="1:10" ht="58.5" customHeight="1" x14ac:dyDescent="0.2">
      <c r="A330" s="20" t="s">
        <v>29</v>
      </c>
      <c r="B330" s="18" t="s">
        <v>101</v>
      </c>
      <c r="C330" s="18" t="s">
        <v>72</v>
      </c>
      <c r="D330" s="18" t="s">
        <v>53</v>
      </c>
      <c r="E330" s="45" t="s">
        <v>305</v>
      </c>
      <c r="F330" s="18" t="s">
        <v>30</v>
      </c>
      <c r="G330" s="19">
        <v>230000</v>
      </c>
      <c r="H330" s="19">
        <v>230000</v>
      </c>
      <c r="I330" s="9">
        <v>18300</v>
      </c>
      <c r="J330" s="9">
        <f t="shared" si="129"/>
        <v>7.9565217391304346</v>
      </c>
    </row>
    <row r="331" spans="1:10" s="40" customFormat="1" ht="30" customHeight="1" x14ac:dyDescent="0.2">
      <c r="A331" s="42" t="s">
        <v>306</v>
      </c>
      <c r="B331" s="52" t="s">
        <v>101</v>
      </c>
      <c r="C331" s="52" t="s">
        <v>72</v>
      </c>
      <c r="D331" s="52" t="s">
        <v>53</v>
      </c>
      <c r="E331" s="45" t="s">
        <v>307</v>
      </c>
      <c r="F331" s="52"/>
      <c r="G331" s="49">
        <f t="shared" ref="G331:H331" si="133">G332</f>
        <v>538380</v>
      </c>
      <c r="H331" s="49">
        <f t="shared" si="133"/>
        <v>538380</v>
      </c>
      <c r="I331" s="49">
        <f>I332</f>
        <v>0</v>
      </c>
      <c r="J331" s="49">
        <f t="shared" si="129"/>
        <v>0</v>
      </c>
    </row>
    <row r="332" spans="1:10" s="40" customFormat="1" ht="52.5" customHeight="1" x14ac:dyDescent="0.2">
      <c r="A332" s="42" t="s">
        <v>40</v>
      </c>
      <c r="B332" s="52" t="s">
        <v>101</v>
      </c>
      <c r="C332" s="52" t="s">
        <v>72</v>
      </c>
      <c r="D332" s="52" t="s">
        <v>53</v>
      </c>
      <c r="E332" s="45" t="s">
        <v>307</v>
      </c>
      <c r="F332" s="52" t="s">
        <v>41</v>
      </c>
      <c r="G332" s="49">
        <f t="shared" ref="G332:H332" si="134">G333+G334</f>
        <v>538380</v>
      </c>
      <c r="H332" s="49">
        <f t="shared" si="134"/>
        <v>538380</v>
      </c>
      <c r="I332" s="49">
        <f>I333+I334</f>
        <v>0</v>
      </c>
      <c r="J332" s="49">
        <f t="shared" si="129"/>
        <v>0</v>
      </c>
    </row>
    <row r="333" spans="1:10" s="40" customFormat="1" ht="30" customHeight="1" x14ac:dyDescent="0.2">
      <c r="A333" s="42" t="s">
        <v>104</v>
      </c>
      <c r="B333" s="52" t="s">
        <v>101</v>
      </c>
      <c r="C333" s="52" t="s">
        <v>72</v>
      </c>
      <c r="D333" s="52" t="s">
        <v>53</v>
      </c>
      <c r="E333" s="45" t="s">
        <v>307</v>
      </c>
      <c r="F333" s="52" t="s">
        <v>105</v>
      </c>
      <c r="G333" s="53">
        <v>450180</v>
      </c>
      <c r="H333" s="53">
        <v>450180</v>
      </c>
      <c r="I333" s="49">
        <v>0</v>
      </c>
      <c r="J333" s="49">
        <f t="shared" si="129"/>
        <v>0</v>
      </c>
    </row>
    <row r="334" spans="1:10" s="40" customFormat="1" ht="27" customHeight="1" x14ac:dyDescent="0.2">
      <c r="A334" s="42" t="s">
        <v>42</v>
      </c>
      <c r="B334" s="52" t="s">
        <v>101</v>
      </c>
      <c r="C334" s="52" t="s">
        <v>72</v>
      </c>
      <c r="D334" s="52" t="s">
        <v>53</v>
      </c>
      <c r="E334" s="45" t="s">
        <v>307</v>
      </c>
      <c r="F334" s="52" t="s">
        <v>43</v>
      </c>
      <c r="G334" s="53">
        <v>88200</v>
      </c>
      <c r="H334" s="53">
        <v>88200</v>
      </c>
      <c r="I334" s="49">
        <v>0</v>
      </c>
      <c r="J334" s="49">
        <f t="shared" si="129"/>
        <v>0</v>
      </c>
    </row>
    <row r="335" spans="1:10" ht="60.75" customHeight="1" x14ac:dyDescent="0.2">
      <c r="A335" s="20" t="s">
        <v>116</v>
      </c>
      <c r="B335" s="18" t="s">
        <v>101</v>
      </c>
      <c r="C335" s="18" t="s">
        <v>72</v>
      </c>
      <c r="D335" s="18" t="s">
        <v>53</v>
      </c>
      <c r="E335" s="18" t="s">
        <v>202</v>
      </c>
      <c r="F335" s="21" t="s">
        <v>0</v>
      </c>
      <c r="G335" s="134">
        <f t="shared" ref="G335:H335" si="135">G336</f>
        <v>1886976</v>
      </c>
      <c r="H335" s="134">
        <f t="shared" si="135"/>
        <v>1886976</v>
      </c>
      <c r="I335" s="9">
        <f>I336</f>
        <v>0</v>
      </c>
      <c r="J335" s="9">
        <f t="shared" si="129"/>
        <v>0</v>
      </c>
    </row>
    <row r="336" spans="1:10" ht="54.75" customHeight="1" x14ac:dyDescent="0.2">
      <c r="A336" s="20" t="s">
        <v>40</v>
      </c>
      <c r="B336" s="18" t="s">
        <v>101</v>
      </c>
      <c r="C336" s="18" t="s">
        <v>72</v>
      </c>
      <c r="D336" s="18" t="s">
        <v>53</v>
      </c>
      <c r="E336" s="18" t="s">
        <v>202</v>
      </c>
      <c r="F336" s="18" t="s">
        <v>41</v>
      </c>
      <c r="G336" s="134">
        <f t="shared" ref="G336:H336" si="136">G337+G338</f>
        <v>1886976</v>
      </c>
      <c r="H336" s="134">
        <f t="shared" si="136"/>
        <v>1886976</v>
      </c>
      <c r="I336" s="9">
        <f>I337+I338</f>
        <v>0</v>
      </c>
      <c r="J336" s="9">
        <f t="shared" si="129"/>
        <v>0</v>
      </c>
    </row>
    <row r="337" spans="1:10" ht="26.25" customHeight="1" x14ac:dyDescent="0.2">
      <c r="A337" s="20" t="s">
        <v>104</v>
      </c>
      <c r="B337" s="18" t="s">
        <v>101</v>
      </c>
      <c r="C337" s="18" t="s">
        <v>72</v>
      </c>
      <c r="D337" s="18" t="s">
        <v>53</v>
      </c>
      <c r="E337" s="18" t="s">
        <v>202</v>
      </c>
      <c r="F337" s="18" t="s">
        <v>105</v>
      </c>
      <c r="G337" s="19">
        <v>1665216</v>
      </c>
      <c r="H337" s="19">
        <v>1665216</v>
      </c>
      <c r="I337" s="9">
        <v>0</v>
      </c>
      <c r="J337" s="9">
        <f t="shared" si="129"/>
        <v>0</v>
      </c>
    </row>
    <row r="338" spans="1:10" ht="24.75" customHeight="1" x14ac:dyDescent="0.2">
      <c r="A338" s="20" t="s">
        <v>42</v>
      </c>
      <c r="B338" s="18" t="s">
        <v>101</v>
      </c>
      <c r="C338" s="18" t="s">
        <v>72</v>
      </c>
      <c r="D338" s="18" t="s">
        <v>53</v>
      </c>
      <c r="E338" s="18" t="s">
        <v>202</v>
      </c>
      <c r="F338" s="18" t="s">
        <v>43</v>
      </c>
      <c r="G338" s="19">
        <v>221760</v>
      </c>
      <c r="H338" s="19">
        <v>221760</v>
      </c>
      <c r="I338" s="9">
        <v>0</v>
      </c>
      <c r="J338" s="9">
        <f t="shared" si="129"/>
        <v>0</v>
      </c>
    </row>
    <row r="339" spans="1:10" ht="57" customHeight="1" x14ac:dyDescent="0.2">
      <c r="A339" s="20" t="s">
        <v>26</v>
      </c>
      <c r="B339" s="18" t="s">
        <v>101</v>
      </c>
      <c r="C339" s="18" t="s">
        <v>72</v>
      </c>
      <c r="D339" s="18" t="s">
        <v>53</v>
      </c>
      <c r="E339" s="18" t="s">
        <v>203</v>
      </c>
      <c r="F339" s="21" t="s">
        <v>0</v>
      </c>
      <c r="G339" s="134">
        <f t="shared" ref="G339:H339" si="137">G340+G342</f>
        <v>6438752</v>
      </c>
      <c r="H339" s="134">
        <f t="shared" si="137"/>
        <v>6438752</v>
      </c>
      <c r="I339" s="9">
        <f>I340+I342</f>
        <v>2092993.38</v>
      </c>
      <c r="J339" s="9">
        <f t="shared" si="129"/>
        <v>32.506196542435553</v>
      </c>
    </row>
    <row r="340" spans="1:10" ht="99.75" customHeight="1" x14ac:dyDescent="0.2">
      <c r="A340" s="20" t="s">
        <v>22</v>
      </c>
      <c r="B340" s="18" t="s">
        <v>101</v>
      </c>
      <c r="C340" s="18" t="s">
        <v>72</v>
      </c>
      <c r="D340" s="18" t="s">
        <v>53</v>
      </c>
      <c r="E340" s="18" t="s">
        <v>203</v>
      </c>
      <c r="F340" s="18" t="s">
        <v>23</v>
      </c>
      <c r="G340" s="134">
        <f t="shared" ref="G340:H340" si="138">G341</f>
        <v>6412352</v>
      </c>
      <c r="H340" s="134">
        <f t="shared" si="138"/>
        <v>6412352</v>
      </c>
      <c r="I340" s="9">
        <f>I341</f>
        <v>2092993.38</v>
      </c>
      <c r="J340" s="9">
        <f t="shared" si="129"/>
        <v>32.640026311718387</v>
      </c>
    </row>
    <row r="341" spans="1:10" ht="54" customHeight="1" x14ac:dyDescent="0.2">
      <c r="A341" s="20" t="s">
        <v>24</v>
      </c>
      <c r="B341" s="18" t="s">
        <v>101</v>
      </c>
      <c r="C341" s="18" t="s">
        <v>72</v>
      </c>
      <c r="D341" s="18" t="s">
        <v>53</v>
      </c>
      <c r="E341" s="18" t="s">
        <v>203</v>
      </c>
      <c r="F341" s="18" t="s">
        <v>25</v>
      </c>
      <c r="G341" s="19">
        <v>6412352</v>
      </c>
      <c r="H341" s="19">
        <v>6412352</v>
      </c>
      <c r="I341" s="9">
        <v>2092993.38</v>
      </c>
      <c r="J341" s="9">
        <f t="shared" si="129"/>
        <v>32.640026311718387</v>
      </c>
    </row>
    <row r="342" spans="1:10" s="10" customFormat="1" ht="57.75" customHeight="1" x14ac:dyDescent="0.2">
      <c r="A342" s="20" t="s">
        <v>27</v>
      </c>
      <c r="B342" s="18" t="s">
        <v>101</v>
      </c>
      <c r="C342" s="18" t="s">
        <v>72</v>
      </c>
      <c r="D342" s="18" t="s">
        <v>53</v>
      </c>
      <c r="E342" s="18" t="s">
        <v>203</v>
      </c>
      <c r="F342" s="18" t="s">
        <v>28</v>
      </c>
      <c r="G342" s="19">
        <v>26400</v>
      </c>
      <c r="H342" s="19">
        <v>26400</v>
      </c>
      <c r="I342" s="9">
        <f>I343</f>
        <v>0</v>
      </c>
      <c r="J342" s="9">
        <f t="shared" si="129"/>
        <v>0</v>
      </c>
    </row>
    <row r="343" spans="1:10" s="10" customFormat="1" ht="57.75" customHeight="1" x14ac:dyDescent="0.2">
      <c r="A343" s="20" t="s">
        <v>29</v>
      </c>
      <c r="B343" s="18" t="s">
        <v>101</v>
      </c>
      <c r="C343" s="18" t="s">
        <v>72</v>
      </c>
      <c r="D343" s="18" t="s">
        <v>53</v>
      </c>
      <c r="E343" s="18" t="s">
        <v>203</v>
      </c>
      <c r="F343" s="18" t="s">
        <v>30</v>
      </c>
      <c r="G343" s="19">
        <v>26400</v>
      </c>
      <c r="H343" s="19">
        <v>26400</v>
      </c>
      <c r="I343" s="9">
        <v>0</v>
      </c>
      <c r="J343" s="9">
        <f t="shared" si="129"/>
        <v>0</v>
      </c>
    </row>
    <row r="344" spans="1:10" s="10" customFormat="1" ht="42" customHeight="1" x14ac:dyDescent="0.2">
      <c r="A344" s="20" t="s">
        <v>117</v>
      </c>
      <c r="B344" s="18" t="s">
        <v>101</v>
      </c>
      <c r="C344" s="18" t="s">
        <v>72</v>
      </c>
      <c r="D344" s="18" t="s">
        <v>53</v>
      </c>
      <c r="E344" s="18" t="s">
        <v>204</v>
      </c>
      <c r="F344" s="21" t="s">
        <v>0</v>
      </c>
      <c r="G344" s="49">
        <f t="shared" ref="G344:H345" si="139">G345</f>
        <v>5105100</v>
      </c>
      <c r="H344" s="49">
        <f t="shared" si="139"/>
        <v>5105100</v>
      </c>
      <c r="I344" s="9">
        <f>I345</f>
        <v>2261324.2000000002</v>
      </c>
      <c r="J344" s="9">
        <f t="shared" si="129"/>
        <v>44.295394801277162</v>
      </c>
    </row>
    <row r="345" spans="1:10" ht="69.75" customHeight="1" x14ac:dyDescent="0.2">
      <c r="A345" s="20" t="s">
        <v>40</v>
      </c>
      <c r="B345" s="18" t="s">
        <v>101</v>
      </c>
      <c r="C345" s="18" t="s">
        <v>72</v>
      </c>
      <c r="D345" s="18" t="s">
        <v>53</v>
      </c>
      <c r="E345" s="18" t="s">
        <v>204</v>
      </c>
      <c r="F345" s="18" t="s">
        <v>41</v>
      </c>
      <c r="G345" s="49">
        <f t="shared" si="139"/>
        <v>5105100</v>
      </c>
      <c r="H345" s="49">
        <f t="shared" si="139"/>
        <v>5105100</v>
      </c>
      <c r="I345" s="9">
        <f>I346</f>
        <v>2261324.2000000002</v>
      </c>
      <c r="J345" s="9">
        <f t="shared" si="129"/>
        <v>44.295394801277162</v>
      </c>
    </row>
    <row r="346" spans="1:10" ht="27" customHeight="1" x14ac:dyDescent="0.2">
      <c r="A346" s="20" t="s">
        <v>104</v>
      </c>
      <c r="B346" s="18" t="s">
        <v>101</v>
      </c>
      <c r="C346" s="18" t="s">
        <v>72</v>
      </c>
      <c r="D346" s="18" t="s">
        <v>53</v>
      </c>
      <c r="E346" s="18" t="s">
        <v>204</v>
      </c>
      <c r="F346" s="18" t="s">
        <v>105</v>
      </c>
      <c r="G346" s="19">
        <v>5105100</v>
      </c>
      <c r="H346" s="19">
        <v>5105100</v>
      </c>
      <c r="I346" s="9">
        <v>2261324.2000000002</v>
      </c>
      <c r="J346" s="9">
        <v>0</v>
      </c>
    </row>
    <row r="347" spans="1:10" ht="97.5" customHeight="1" x14ac:dyDescent="0.2">
      <c r="A347" s="20" t="s">
        <v>233</v>
      </c>
      <c r="B347" s="18" t="s">
        <v>101</v>
      </c>
      <c r="C347" s="18" t="s">
        <v>72</v>
      </c>
      <c r="D347" s="18" t="s">
        <v>53</v>
      </c>
      <c r="E347" s="18" t="s">
        <v>238</v>
      </c>
      <c r="F347" s="21" t="s">
        <v>0</v>
      </c>
      <c r="G347" s="134">
        <f t="shared" ref="G347:H348" si="140">G348</f>
        <v>103310</v>
      </c>
      <c r="H347" s="134">
        <f t="shared" si="140"/>
        <v>103310</v>
      </c>
      <c r="I347" s="9">
        <f>I348</f>
        <v>3707.4</v>
      </c>
      <c r="J347" s="9">
        <f t="shared" si="129"/>
        <v>3.5886167844351955</v>
      </c>
    </row>
    <row r="348" spans="1:10" ht="30" customHeight="1" x14ac:dyDescent="0.2">
      <c r="A348" s="20" t="s">
        <v>40</v>
      </c>
      <c r="B348" s="18" t="s">
        <v>101</v>
      </c>
      <c r="C348" s="18" t="s">
        <v>72</v>
      </c>
      <c r="D348" s="18" t="s">
        <v>53</v>
      </c>
      <c r="E348" s="18" t="s">
        <v>238</v>
      </c>
      <c r="F348" s="18" t="s">
        <v>41</v>
      </c>
      <c r="G348" s="134">
        <f t="shared" si="140"/>
        <v>103310</v>
      </c>
      <c r="H348" s="134">
        <f t="shared" si="140"/>
        <v>103310</v>
      </c>
      <c r="I348" s="9">
        <f>I349</f>
        <v>3707.4</v>
      </c>
      <c r="J348" s="9">
        <f t="shared" si="129"/>
        <v>3.5886167844351955</v>
      </c>
    </row>
    <row r="349" spans="1:10" ht="27.75" customHeight="1" x14ac:dyDescent="0.2">
      <c r="A349" s="20" t="s">
        <v>104</v>
      </c>
      <c r="B349" s="18" t="s">
        <v>101</v>
      </c>
      <c r="C349" s="18" t="s">
        <v>72</v>
      </c>
      <c r="D349" s="18" t="s">
        <v>53</v>
      </c>
      <c r="E349" s="18" t="s">
        <v>238</v>
      </c>
      <c r="F349" s="18" t="s">
        <v>105</v>
      </c>
      <c r="G349" s="19">
        <v>103310</v>
      </c>
      <c r="H349" s="19">
        <v>103310</v>
      </c>
      <c r="I349" s="9">
        <v>3707.4</v>
      </c>
      <c r="J349" s="9">
        <f t="shared" si="129"/>
        <v>3.5886167844351955</v>
      </c>
    </row>
    <row r="350" spans="1:10" ht="64.5" customHeight="1" x14ac:dyDescent="0.2">
      <c r="A350" s="20" t="s">
        <v>118</v>
      </c>
      <c r="B350" s="18" t="s">
        <v>101</v>
      </c>
      <c r="C350" s="18" t="s">
        <v>72</v>
      </c>
      <c r="D350" s="18" t="s">
        <v>53</v>
      </c>
      <c r="E350" s="18" t="s">
        <v>205</v>
      </c>
      <c r="F350" s="21" t="s">
        <v>0</v>
      </c>
      <c r="G350" s="134">
        <f t="shared" ref="G350:H350" si="141">G351+G353+G355</f>
        <v>28513259</v>
      </c>
      <c r="H350" s="134">
        <f t="shared" si="141"/>
        <v>28513259</v>
      </c>
      <c r="I350" s="9">
        <f>I351+I353+I355</f>
        <v>10868066.32</v>
      </c>
      <c r="J350" s="9">
        <f t="shared" si="129"/>
        <v>38.115833479434954</v>
      </c>
    </row>
    <row r="351" spans="1:10" ht="99" customHeight="1" x14ac:dyDescent="0.2">
      <c r="A351" s="20" t="s">
        <v>22</v>
      </c>
      <c r="B351" s="18" t="s">
        <v>101</v>
      </c>
      <c r="C351" s="18" t="s">
        <v>72</v>
      </c>
      <c r="D351" s="18" t="s">
        <v>53</v>
      </c>
      <c r="E351" s="18" t="s">
        <v>205</v>
      </c>
      <c r="F351" s="18" t="s">
        <v>23</v>
      </c>
      <c r="G351" s="134">
        <f t="shared" ref="G351:H351" si="142">G352</f>
        <v>25960206</v>
      </c>
      <c r="H351" s="134">
        <f t="shared" si="142"/>
        <v>25960206</v>
      </c>
      <c r="I351" s="9">
        <f>I352</f>
        <v>9985938.1799999997</v>
      </c>
      <c r="J351" s="9">
        <f t="shared" si="129"/>
        <v>38.466328734063204</v>
      </c>
    </row>
    <row r="352" spans="1:10" ht="39.75" customHeight="1" x14ac:dyDescent="0.2">
      <c r="A352" s="20" t="s">
        <v>46</v>
      </c>
      <c r="B352" s="18" t="s">
        <v>101</v>
      </c>
      <c r="C352" s="18" t="s">
        <v>72</v>
      </c>
      <c r="D352" s="18" t="s">
        <v>53</v>
      </c>
      <c r="E352" s="18" t="s">
        <v>205</v>
      </c>
      <c r="F352" s="18" t="s">
        <v>47</v>
      </c>
      <c r="G352" s="19">
        <v>25960206</v>
      </c>
      <c r="H352" s="19">
        <v>25960206</v>
      </c>
      <c r="I352" s="9">
        <v>9985938.1799999997</v>
      </c>
      <c r="J352" s="9">
        <f t="shared" si="129"/>
        <v>38.466328734063204</v>
      </c>
    </row>
    <row r="353" spans="1:10" ht="61.5" customHeight="1" x14ac:dyDescent="0.2">
      <c r="A353" s="20" t="s">
        <v>27</v>
      </c>
      <c r="B353" s="18" t="s">
        <v>101</v>
      </c>
      <c r="C353" s="18" t="s">
        <v>72</v>
      </c>
      <c r="D353" s="18" t="s">
        <v>53</v>
      </c>
      <c r="E353" s="18" t="s">
        <v>205</v>
      </c>
      <c r="F353" s="18" t="s">
        <v>28</v>
      </c>
      <c r="G353" s="19">
        <f>G354</f>
        <v>2494261</v>
      </c>
      <c r="H353" s="19">
        <f>H354</f>
        <v>2494261</v>
      </c>
      <c r="I353" s="9">
        <f>I354</f>
        <v>868766.14</v>
      </c>
      <c r="J353" s="9">
        <f t="shared" si="129"/>
        <v>34.830602731630734</v>
      </c>
    </row>
    <row r="354" spans="1:10" ht="50.25" customHeight="1" x14ac:dyDescent="0.2">
      <c r="A354" s="20" t="s">
        <v>29</v>
      </c>
      <c r="B354" s="18" t="s">
        <v>101</v>
      </c>
      <c r="C354" s="18" t="s">
        <v>72</v>
      </c>
      <c r="D354" s="18" t="s">
        <v>53</v>
      </c>
      <c r="E354" s="18" t="s">
        <v>205</v>
      </c>
      <c r="F354" s="18" t="s">
        <v>30</v>
      </c>
      <c r="G354" s="19">
        <v>2494261</v>
      </c>
      <c r="H354" s="19">
        <v>2494261</v>
      </c>
      <c r="I354" s="9">
        <v>868766.14</v>
      </c>
      <c r="J354" s="9">
        <f t="shared" si="129"/>
        <v>34.830602731630734</v>
      </c>
    </row>
    <row r="355" spans="1:10" ht="30" customHeight="1" x14ac:dyDescent="0.2">
      <c r="A355" s="20" t="s">
        <v>31</v>
      </c>
      <c r="B355" s="18" t="s">
        <v>101</v>
      </c>
      <c r="C355" s="18" t="s">
        <v>72</v>
      </c>
      <c r="D355" s="18" t="s">
        <v>53</v>
      </c>
      <c r="E355" s="18" t="s">
        <v>205</v>
      </c>
      <c r="F355" s="18" t="s">
        <v>32</v>
      </c>
      <c r="G355" s="19">
        <f>G356</f>
        <v>58792</v>
      </c>
      <c r="H355" s="19">
        <f>H356</f>
        <v>58792</v>
      </c>
      <c r="I355" s="9">
        <f>I356</f>
        <v>13362</v>
      </c>
      <c r="J355" s="9">
        <f t="shared" si="129"/>
        <v>22.727581983943391</v>
      </c>
    </row>
    <row r="356" spans="1:10" ht="37.5" customHeight="1" x14ac:dyDescent="0.2">
      <c r="A356" s="20" t="s">
        <v>33</v>
      </c>
      <c r="B356" s="18" t="s">
        <v>101</v>
      </c>
      <c r="C356" s="18" t="s">
        <v>72</v>
      </c>
      <c r="D356" s="18" t="s">
        <v>53</v>
      </c>
      <c r="E356" s="18" t="s">
        <v>205</v>
      </c>
      <c r="F356" s="18" t="s">
        <v>34</v>
      </c>
      <c r="G356" s="19">
        <v>58792</v>
      </c>
      <c r="H356" s="19">
        <v>58792</v>
      </c>
      <c r="I356" s="9">
        <v>13362</v>
      </c>
      <c r="J356" s="9">
        <f t="shared" si="129"/>
        <v>22.727581983943391</v>
      </c>
    </row>
    <row r="357" spans="1:10" s="119" customFormat="1" ht="51.75" customHeight="1" x14ac:dyDescent="0.2">
      <c r="A357" s="137" t="s">
        <v>334</v>
      </c>
      <c r="B357" s="135" t="s">
        <v>101</v>
      </c>
      <c r="C357" s="135" t="s">
        <v>72</v>
      </c>
      <c r="D357" s="135" t="s">
        <v>53</v>
      </c>
      <c r="E357" s="135" t="s">
        <v>335</v>
      </c>
      <c r="F357" s="138" t="s">
        <v>0</v>
      </c>
      <c r="G357" s="130">
        <f t="shared" ref="G357:I358" si="143">G358</f>
        <v>100000</v>
      </c>
      <c r="H357" s="136">
        <f t="shared" si="143"/>
        <v>100000</v>
      </c>
      <c r="I357" s="136">
        <f t="shared" si="143"/>
        <v>0</v>
      </c>
      <c r="J357" s="134">
        <f t="shared" si="129"/>
        <v>0</v>
      </c>
    </row>
    <row r="358" spans="1:10" s="119" customFormat="1" ht="56.25" customHeight="1" x14ac:dyDescent="0.2">
      <c r="A358" s="137" t="s">
        <v>27</v>
      </c>
      <c r="B358" s="135" t="s">
        <v>101</v>
      </c>
      <c r="C358" s="135" t="s">
        <v>72</v>
      </c>
      <c r="D358" s="135" t="s">
        <v>53</v>
      </c>
      <c r="E358" s="135" t="s">
        <v>335</v>
      </c>
      <c r="F358" s="135" t="s">
        <v>28</v>
      </c>
      <c r="G358" s="130">
        <f t="shared" si="143"/>
        <v>100000</v>
      </c>
      <c r="H358" s="136">
        <f t="shared" si="143"/>
        <v>100000</v>
      </c>
      <c r="I358" s="136">
        <f t="shared" si="143"/>
        <v>0</v>
      </c>
      <c r="J358" s="134">
        <f t="shared" si="129"/>
        <v>0</v>
      </c>
    </row>
    <row r="359" spans="1:10" s="119" customFormat="1" ht="51.75" customHeight="1" x14ac:dyDescent="0.2">
      <c r="A359" s="137" t="s">
        <v>29</v>
      </c>
      <c r="B359" s="135" t="s">
        <v>101</v>
      </c>
      <c r="C359" s="135" t="s">
        <v>72</v>
      </c>
      <c r="D359" s="135" t="s">
        <v>53</v>
      </c>
      <c r="E359" s="135" t="s">
        <v>335</v>
      </c>
      <c r="F359" s="135" t="s">
        <v>30</v>
      </c>
      <c r="G359" s="130">
        <v>100000</v>
      </c>
      <c r="H359" s="136">
        <v>100000</v>
      </c>
      <c r="I359" s="134">
        <v>0</v>
      </c>
      <c r="J359" s="134">
        <f t="shared" si="129"/>
        <v>0</v>
      </c>
    </row>
    <row r="360" spans="1:10" ht="49.5" customHeight="1" x14ac:dyDescent="0.2">
      <c r="A360" s="20" t="s">
        <v>274</v>
      </c>
      <c r="B360" s="18" t="s">
        <v>101</v>
      </c>
      <c r="C360" s="18" t="s">
        <v>72</v>
      </c>
      <c r="D360" s="18" t="s">
        <v>53</v>
      </c>
      <c r="E360" s="18" t="s">
        <v>275</v>
      </c>
      <c r="F360" s="21" t="s">
        <v>0</v>
      </c>
      <c r="G360" s="49">
        <f t="shared" ref="G360:H361" si="144">G361</f>
        <v>102000</v>
      </c>
      <c r="H360" s="49">
        <f t="shared" si="144"/>
        <v>102000</v>
      </c>
      <c r="I360" s="9">
        <f>I361</f>
        <v>51000</v>
      </c>
      <c r="J360" s="9">
        <f t="shared" si="129"/>
        <v>50</v>
      </c>
    </row>
    <row r="361" spans="1:10" ht="54.75" customHeight="1" x14ac:dyDescent="0.2">
      <c r="A361" s="20" t="s">
        <v>80</v>
      </c>
      <c r="B361" s="18" t="s">
        <v>101</v>
      </c>
      <c r="C361" s="18" t="s">
        <v>72</v>
      </c>
      <c r="D361" s="18" t="s">
        <v>53</v>
      </c>
      <c r="E361" s="18" t="s">
        <v>275</v>
      </c>
      <c r="F361" s="18" t="s">
        <v>81</v>
      </c>
      <c r="G361" s="49">
        <f t="shared" si="144"/>
        <v>102000</v>
      </c>
      <c r="H361" s="49">
        <f t="shared" si="144"/>
        <v>102000</v>
      </c>
      <c r="I361" s="9">
        <f>I362</f>
        <v>51000</v>
      </c>
      <c r="J361" s="9">
        <f t="shared" si="129"/>
        <v>50</v>
      </c>
    </row>
    <row r="362" spans="1:10" ht="33" customHeight="1" x14ac:dyDescent="0.2">
      <c r="A362" s="20" t="s">
        <v>119</v>
      </c>
      <c r="B362" s="18" t="s">
        <v>101</v>
      </c>
      <c r="C362" s="18" t="s">
        <v>72</v>
      </c>
      <c r="D362" s="18" t="s">
        <v>53</v>
      </c>
      <c r="E362" s="18" t="s">
        <v>275</v>
      </c>
      <c r="F362" s="18" t="s">
        <v>120</v>
      </c>
      <c r="G362" s="19">
        <v>102000</v>
      </c>
      <c r="H362" s="19">
        <v>102000</v>
      </c>
      <c r="I362" s="9">
        <v>51000</v>
      </c>
      <c r="J362" s="9">
        <f t="shared" si="129"/>
        <v>50</v>
      </c>
    </row>
    <row r="363" spans="1:10" ht="33.75" customHeight="1" x14ac:dyDescent="0.2">
      <c r="A363" s="20" t="s">
        <v>121</v>
      </c>
      <c r="B363" s="18" t="s">
        <v>101</v>
      </c>
      <c r="C363" s="18" t="s">
        <v>72</v>
      </c>
      <c r="D363" s="18" t="s">
        <v>53</v>
      </c>
      <c r="E363" s="18" t="s">
        <v>206</v>
      </c>
      <c r="F363" s="21" t="s">
        <v>0</v>
      </c>
      <c r="G363" s="134">
        <f t="shared" ref="G363:H363" si="145">G364</f>
        <v>424900</v>
      </c>
      <c r="H363" s="134">
        <f t="shared" si="145"/>
        <v>424900</v>
      </c>
      <c r="I363" s="9">
        <f>I364</f>
        <v>67500</v>
      </c>
      <c r="J363" s="9">
        <f t="shared" si="129"/>
        <v>15.886090844904682</v>
      </c>
    </row>
    <row r="364" spans="1:10" ht="54" customHeight="1" x14ac:dyDescent="0.2">
      <c r="A364" s="20" t="s">
        <v>80</v>
      </c>
      <c r="B364" s="18" t="s">
        <v>101</v>
      </c>
      <c r="C364" s="18" t="s">
        <v>72</v>
      </c>
      <c r="D364" s="18" t="s">
        <v>53</v>
      </c>
      <c r="E364" s="18" t="s">
        <v>206</v>
      </c>
      <c r="F364" s="18" t="s">
        <v>81</v>
      </c>
      <c r="G364" s="134">
        <f t="shared" ref="G364:H364" si="146">G365+G366</f>
        <v>424900</v>
      </c>
      <c r="H364" s="134">
        <f t="shared" si="146"/>
        <v>424900</v>
      </c>
      <c r="I364" s="9">
        <f>I365+I366</f>
        <v>67500</v>
      </c>
      <c r="J364" s="9">
        <f t="shared" si="129"/>
        <v>15.886090844904682</v>
      </c>
    </row>
    <row r="365" spans="1:10" ht="32.25" customHeight="1" x14ac:dyDescent="0.2">
      <c r="A365" s="20" t="s">
        <v>121</v>
      </c>
      <c r="B365" s="18" t="s">
        <v>101</v>
      </c>
      <c r="C365" s="18" t="s">
        <v>72</v>
      </c>
      <c r="D365" s="18" t="s">
        <v>53</v>
      </c>
      <c r="E365" s="18" t="s">
        <v>206</v>
      </c>
      <c r="F365" s="18" t="s">
        <v>122</v>
      </c>
      <c r="G365" s="19">
        <v>379900</v>
      </c>
      <c r="H365" s="19">
        <v>379900</v>
      </c>
      <c r="I365" s="9">
        <v>67500</v>
      </c>
      <c r="J365" s="9">
        <f t="shared" si="129"/>
        <v>17.767833640431693</v>
      </c>
    </row>
    <row r="366" spans="1:10" ht="27.75" customHeight="1" x14ac:dyDescent="0.2">
      <c r="A366" s="20" t="s">
        <v>119</v>
      </c>
      <c r="B366" s="18" t="s">
        <v>101</v>
      </c>
      <c r="C366" s="18" t="s">
        <v>72</v>
      </c>
      <c r="D366" s="18" t="s">
        <v>53</v>
      </c>
      <c r="E366" s="18" t="s">
        <v>206</v>
      </c>
      <c r="F366" s="18" t="s">
        <v>120</v>
      </c>
      <c r="G366" s="19">
        <v>45000</v>
      </c>
      <c r="H366" s="19">
        <v>45000</v>
      </c>
      <c r="I366" s="9">
        <v>0</v>
      </c>
      <c r="J366" s="9">
        <f t="shared" si="129"/>
        <v>0</v>
      </c>
    </row>
    <row r="367" spans="1:10" ht="31.5" customHeight="1" x14ac:dyDescent="0.2">
      <c r="A367" s="24" t="s">
        <v>76</v>
      </c>
      <c r="B367" s="18" t="s">
        <v>101</v>
      </c>
      <c r="C367" s="18" t="s">
        <v>77</v>
      </c>
      <c r="D367" s="18" t="s">
        <v>0</v>
      </c>
      <c r="E367" s="18" t="s">
        <v>0</v>
      </c>
      <c r="F367" s="18" t="s">
        <v>0</v>
      </c>
      <c r="G367" s="134">
        <f t="shared" ref="G367:H368" si="147">G368</f>
        <v>2799337</v>
      </c>
      <c r="H367" s="134">
        <f t="shared" si="147"/>
        <v>2799337</v>
      </c>
      <c r="I367" s="9">
        <f>I368</f>
        <v>1037315.46</v>
      </c>
      <c r="J367" s="9">
        <f t="shared" si="129"/>
        <v>37.055754987698869</v>
      </c>
    </row>
    <row r="368" spans="1:10" ht="36.75" customHeight="1" x14ac:dyDescent="0.2">
      <c r="A368" s="24" t="s">
        <v>84</v>
      </c>
      <c r="B368" s="18" t="s">
        <v>101</v>
      </c>
      <c r="C368" s="18" t="s">
        <v>77</v>
      </c>
      <c r="D368" s="18" t="s">
        <v>20</v>
      </c>
      <c r="E368" s="18" t="s">
        <v>0</v>
      </c>
      <c r="F368" s="18" t="s">
        <v>0</v>
      </c>
      <c r="G368" s="134">
        <f t="shared" si="147"/>
        <v>2799337</v>
      </c>
      <c r="H368" s="134">
        <f t="shared" si="147"/>
        <v>2799337</v>
      </c>
      <c r="I368" s="9">
        <f>I369</f>
        <v>1037315.46</v>
      </c>
      <c r="J368" s="9">
        <f t="shared" si="129"/>
        <v>37.055754987698869</v>
      </c>
    </row>
    <row r="369" spans="1:10" ht="80.25" customHeight="1" x14ac:dyDescent="0.2">
      <c r="A369" s="20" t="s">
        <v>123</v>
      </c>
      <c r="B369" s="18" t="s">
        <v>101</v>
      </c>
      <c r="C369" s="18" t="s">
        <v>77</v>
      </c>
      <c r="D369" s="18" t="s">
        <v>20</v>
      </c>
      <c r="E369" s="18" t="s">
        <v>207</v>
      </c>
      <c r="F369" s="21" t="s">
        <v>0</v>
      </c>
      <c r="G369" s="136">
        <f t="shared" ref="G369:H370" si="148">G370</f>
        <v>2799337</v>
      </c>
      <c r="H369" s="136">
        <f t="shared" si="148"/>
        <v>2799337</v>
      </c>
      <c r="I369" s="19">
        <f>I370</f>
        <v>1037315.46</v>
      </c>
      <c r="J369" s="9">
        <f t="shared" si="129"/>
        <v>37.055754987698869</v>
      </c>
    </row>
    <row r="370" spans="1:10" ht="52.5" customHeight="1" x14ac:dyDescent="0.2">
      <c r="A370" s="20" t="s">
        <v>80</v>
      </c>
      <c r="B370" s="18" t="s">
        <v>101</v>
      </c>
      <c r="C370" s="18" t="s">
        <v>77</v>
      </c>
      <c r="D370" s="18" t="s">
        <v>20</v>
      </c>
      <c r="E370" s="18" t="s">
        <v>207</v>
      </c>
      <c r="F370" s="18" t="s">
        <v>81</v>
      </c>
      <c r="G370" s="134">
        <f t="shared" si="148"/>
        <v>2799337</v>
      </c>
      <c r="H370" s="134">
        <f t="shared" si="148"/>
        <v>2799337</v>
      </c>
      <c r="I370" s="9">
        <f>I371</f>
        <v>1037315.46</v>
      </c>
      <c r="J370" s="9">
        <f t="shared" si="129"/>
        <v>37.055754987698869</v>
      </c>
    </row>
    <row r="371" spans="1:10" ht="57.75" customHeight="1" x14ac:dyDescent="0.2">
      <c r="A371" s="20" t="s">
        <v>85</v>
      </c>
      <c r="B371" s="18" t="s">
        <v>101</v>
      </c>
      <c r="C371" s="18" t="s">
        <v>77</v>
      </c>
      <c r="D371" s="18" t="s">
        <v>20</v>
      </c>
      <c r="E371" s="18" t="s">
        <v>207</v>
      </c>
      <c r="F371" s="18" t="s">
        <v>86</v>
      </c>
      <c r="G371" s="19">
        <v>2799337</v>
      </c>
      <c r="H371" s="19">
        <v>2799337</v>
      </c>
      <c r="I371" s="9">
        <v>1037315.46</v>
      </c>
      <c r="J371" s="9">
        <f t="shared" si="129"/>
        <v>37.055754987698869</v>
      </c>
    </row>
    <row r="372" spans="1:10" ht="32.25" customHeight="1" x14ac:dyDescent="0.2">
      <c r="A372" s="24" t="s">
        <v>124</v>
      </c>
      <c r="B372" s="18" t="s">
        <v>101</v>
      </c>
      <c r="C372" s="18" t="s">
        <v>125</v>
      </c>
      <c r="D372" s="18" t="s">
        <v>0</v>
      </c>
      <c r="E372" s="18" t="s">
        <v>0</v>
      </c>
      <c r="F372" s="18" t="s">
        <v>0</v>
      </c>
      <c r="G372" s="49">
        <f t="shared" ref="G372:H372" si="149">G373+G378</f>
        <v>21196517.439999998</v>
      </c>
      <c r="H372" s="49">
        <f t="shared" si="149"/>
        <v>21196517.439999998</v>
      </c>
      <c r="I372" s="9">
        <f>I373+I378</f>
        <v>8340165.4299999997</v>
      </c>
      <c r="J372" s="9">
        <f t="shared" si="129"/>
        <v>39.346866548281433</v>
      </c>
    </row>
    <row r="373" spans="1:10" ht="27.75" customHeight="1" x14ac:dyDescent="0.2">
      <c r="A373" s="24" t="s">
        <v>126</v>
      </c>
      <c r="B373" s="18" t="s">
        <v>101</v>
      </c>
      <c r="C373" s="18" t="s">
        <v>125</v>
      </c>
      <c r="D373" s="18" t="s">
        <v>19</v>
      </c>
      <c r="E373" s="18" t="s">
        <v>0</v>
      </c>
      <c r="F373" s="18" t="s">
        <v>0</v>
      </c>
      <c r="G373" s="134">
        <f t="shared" ref="G373:H374" si="150">G374</f>
        <v>66200</v>
      </c>
      <c r="H373" s="134">
        <f t="shared" si="150"/>
        <v>66200</v>
      </c>
      <c r="I373" s="9">
        <f>I374</f>
        <v>6000</v>
      </c>
      <c r="J373" s="9">
        <f t="shared" si="129"/>
        <v>9.0634441087613293</v>
      </c>
    </row>
    <row r="374" spans="1:10" ht="54.75" customHeight="1" x14ac:dyDescent="0.2">
      <c r="A374" s="20" t="s">
        <v>276</v>
      </c>
      <c r="B374" s="18" t="s">
        <v>101</v>
      </c>
      <c r="C374" s="18" t="s">
        <v>125</v>
      </c>
      <c r="D374" s="18" t="s">
        <v>19</v>
      </c>
      <c r="E374" s="18" t="s">
        <v>277</v>
      </c>
      <c r="F374" s="21" t="s">
        <v>0</v>
      </c>
      <c r="G374" s="134">
        <f t="shared" si="150"/>
        <v>66200</v>
      </c>
      <c r="H374" s="134">
        <f t="shared" si="150"/>
        <v>66200</v>
      </c>
      <c r="I374" s="9">
        <f>I375</f>
        <v>6000</v>
      </c>
      <c r="J374" s="9">
        <f t="shared" si="129"/>
        <v>9.0634441087613293</v>
      </c>
    </row>
    <row r="375" spans="1:10" ht="73.5" customHeight="1" x14ac:dyDescent="0.2">
      <c r="A375" s="20" t="s">
        <v>40</v>
      </c>
      <c r="B375" s="18" t="s">
        <v>101</v>
      </c>
      <c r="C375" s="18" t="s">
        <v>125</v>
      </c>
      <c r="D375" s="18" t="s">
        <v>19</v>
      </c>
      <c r="E375" s="18" t="s">
        <v>277</v>
      </c>
      <c r="F375" s="18" t="s">
        <v>41</v>
      </c>
      <c r="G375" s="134">
        <f t="shared" ref="G375:H375" si="151">G376+G377</f>
        <v>66200</v>
      </c>
      <c r="H375" s="134">
        <f t="shared" si="151"/>
        <v>66200</v>
      </c>
      <c r="I375" s="9">
        <f>I376+I377</f>
        <v>6000</v>
      </c>
      <c r="J375" s="9">
        <f t="shared" si="129"/>
        <v>9.0634441087613293</v>
      </c>
    </row>
    <row r="376" spans="1:10" ht="36" customHeight="1" x14ac:dyDescent="0.2">
      <c r="A376" s="20" t="s">
        <v>104</v>
      </c>
      <c r="B376" s="18" t="s">
        <v>101</v>
      </c>
      <c r="C376" s="18" t="s">
        <v>125</v>
      </c>
      <c r="D376" s="18" t="s">
        <v>19</v>
      </c>
      <c r="E376" s="18" t="s">
        <v>277</v>
      </c>
      <c r="F376" s="18" t="s">
        <v>105</v>
      </c>
      <c r="G376" s="19">
        <v>37400</v>
      </c>
      <c r="H376" s="19">
        <v>37400</v>
      </c>
      <c r="I376" s="9">
        <v>0</v>
      </c>
      <c r="J376" s="9">
        <f t="shared" si="129"/>
        <v>0</v>
      </c>
    </row>
    <row r="377" spans="1:10" ht="36" customHeight="1" x14ac:dyDescent="0.2">
      <c r="A377" s="20" t="s">
        <v>42</v>
      </c>
      <c r="B377" s="18" t="s">
        <v>101</v>
      </c>
      <c r="C377" s="18" t="s">
        <v>125</v>
      </c>
      <c r="D377" s="18" t="s">
        <v>19</v>
      </c>
      <c r="E377" s="18" t="s">
        <v>277</v>
      </c>
      <c r="F377" s="18" t="s">
        <v>43</v>
      </c>
      <c r="G377" s="19">
        <v>28800</v>
      </c>
      <c r="H377" s="19">
        <v>28800</v>
      </c>
      <c r="I377" s="9">
        <v>6000</v>
      </c>
      <c r="J377" s="9">
        <f t="shared" si="129"/>
        <v>20.833333333333336</v>
      </c>
    </row>
    <row r="378" spans="1:10" ht="25.5" customHeight="1" x14ac:dyDescent="0.2">
      <c r="A378" s="24" t="s">
        <v>278</v>
      </c>
      <c r="B378" s="18" t="s">
        <v>101</v>
      </c>
      <c r="C378" s="18" t="s">
        <v>125</v>
      </c>
      <c r="D378" s="18" t="s">
        <v>51</v>
      </c>
      <c r="E378" s="18" t="s">
        <v>0</v>
      </c>
      <c r="F378" s="18" t="s">
        <v>0</v>
      </c>
      <c r="G378" s="83">
        <f>G385+G388+G391+G382+G379+G394</f>
        <v>21130317.439999998</v>
      </c>
      <c r="H378" s="163">
        <f t="shared" ref="H378:I378" si="152">H385+H388+H391+H382+H379+H394</f>
        <v>21130317.439999998</v>
      </c>
      <c r="I378" s="163">
        <f t="shared" si="152"/>
        <v>8334165.4299999997</v>
      </c>
      <c r="J378" s="9">
        <f t="shared" si="129"/>
        <v>39.44174266981576</v>
      </c>
    </row>
    <row r="379" spans="1:10" s="75" customFormat="1" ht="64.5" customHeight="1" x14ac:dyDescent="0.2">
      <c r="A379" s="80" t="s">
        <v>309</v>
      </c>
      <c r="B379" s="78" t="s">
        <v>101</v>
      </c>
      <c r="C379" s="52" t="s">
        <v>125</v>
      </c>
      <c r="D379" s="52" t="s">
        <v>51</v>
      </c>
      <c r="E379" s="78" t="s">
        <v>308</v>
      </c>
      <c r="F379" s="81" t="s">
        <v>0</v>
      </c>
      <c r="G379" s="134">
        <f t="shared" ref="G379:H380" si="153">G380</f>
        <v>177105.36</v>
      </c>
      <c r="H379" s="134">
        <f t="shared" si="153"/>
        <v>177105.36</v>
      </c>
      <c r="I379" s="79">
        <f>I380</f>
        <v>0</v>
      </c>
      <c r="J379" s="79">
        <f t="shared" si="129"/>
        <v>0</v>
      </c>
    </row>
    <row r="380" spans="1:10" s="75" customFormat="1" ht="44.25" customHeight="1" x14ac:dyDescent="0.2">
      <c r="A380" s="80" t="s">
        <v>40</v>
      </c>
      <c r="B380" s="78" t="s">
        <v>101</v>
      </c>
      <c r="C380" s="52" t="s">
        <v>125</v>
      </c>
      <c r="D380" s="52" t="s">
        <v>51</v>
      </c>
      <c r="E380" s="78" t="s">
        <v>308</v>
      </c>
      <c r="F380" s="78" t="s">
        <v>41</v>
      </c>
      <c r="G380" s="134">
        <f t="shared" si="153"/>
        <v>177105.36</v>
      </c>
      <c r="H380" s="134">
        <f t="shared" si="153"/>
        <v>177105.36</v>
      </c>
      <c r="I380" s="79">
        <f>I381</f>
        <v>0</v>
      </c>
      <c r="J380" s="79">
        <f t="shared" si="129"/>
        <v>0</v>
      </c>
    </row>
    <row r="381" spans="1:10" s="75" customFormat="1" ht="25.5" customHeight="1" x14ac:dyDescent="0.2">
      <c r="A381" s="80" t="s">
        <v>104</v>
      </c>
      <c r="B381" s="78" t="s">
        <v>101</v>
      </c>
      <c r="C381" s="52" t="s">
        <v>125</v>
      </c>
      <c r="D381" s="52" t="s">
        <v>51</v>
      </c>
      <c r="E381" s="78" t="s">
        <v>308</v>
      </c>
      <c r="F381" s="78" t="s">
        <v>105</v>
      </c>
      <c r="G381" s="79">
        <v>177105.36</v>
      </c>
      <c r="H381" s="79">
        <v>177105.36</v>
      </c>
      <c r="I381" s="79">
        <v>0</v>
      </c>
      <c r="J381" s="79">
        <f t="shared" si="129"/>
        <v>0</v>
      </c>
    </row>
    <row r="382" spans="1:10" s="77" customFormat="1" ht="97.5" customHeight="1" x14ac:dyDescent="0.2">
      <c r="A382" s="84" t="s">
        <v>310</v>
      </c>
      <c r="B382" s="82" t="s">
        <v>101</v>
      </c>
      <c r="C382" s="82" t="s">
        <v>125</v>
      </c>
      <c r="D382" s="82" t="s">
        <v>51</v>
      </c>
      <c r="E382" s="82" t="s">
        <v>311</v>
      </c>
      <c r="F382" s="85" t="s">
        <v>0</v>
      </c>
      <c r="G382" s="134">
        <f t="shared" ref="G382:H383" si="154">G383</f>
        <v>30000</v>
      </c>
      <c r="H382" s="134">
        <f t="shared" si="154"/>
        <v>30000</v>
      </c>
      <c r="I382" s="83">
        <f>I383</f>
        <v>0</v>
      </c>
      <c r="J382" s="83">
        <f t="shared" si="129"/>
        <v>0</v>
      </c>
    </row>
    <row r="383" spans="1:10" s="77" customFormat="1" ht="56.25" customHeight="1" x14ac:dyDescent="0.2">
      <c r="A383" s="84" t="s">
        <v>40</v>
      </c>
      <c r="B383" s="82" t="s">
        <v>101</v>
      </c>
      <c r="C383" s="82" t="s">
        <v>125</v>
      </c>
      <c r="D383" s="82" t="s">
        <v>51</v>
      </c>
      <c r="E383" s="82" t="s">
        <v>311</v>
      </c>
      <c r="F383" s="82" t="s">
        <v>41</v>
      </c>
      <c r="G383" s="134">
        <f t="shared" si="154"/>
        <v>30000</v>
      </c>
      <c r="H383" s="134">
        <f t="shared" si="154"/>
        <v>30000</v>
      </c>
      <c r="I383" s="83">
        <f>I384</f>
        <v>0</v>
      </c>
      <c r="J383" s="83">
        <f t="shared" si="129"/>
        <v>0</v>
      </c>
    </row>
    <row r="384" spans="1:10" s="77" customFormat="1" ht="25.5" customHeight="1" x14ac:dyDescent="0.2">
      <c r="A384" s="84" t="s">
        <v>104</v>
      </c>
      <c r="B384" s="82" t="s">
        <v>101</v>
      </c>
      <c r="C384" s="82" t="s">
        <v>125</v>
      </c>
      <c r="D384" s="82" t="s">
        <v>51</v>
      </c>
      <c r="E384" s="82" t="s">
        <v>311</v>
      </c>
      <c r="F384" s="82" t="s">
        <v>105</v>
      </c>
      <c r="G384" s="83">
        <v>30000</v>
      </c>
      <c r="H384" s="83">
        <v>30000</v>
      </c>
      <c r="I384" s="83">
        <v>0</v>
      </c>
      <c r="J384" s="83">
        <f t="shared" si="129"/>
        <v>0</v>
      </c>
    </row>
    <row r="385" spans="1:10" ht="50.25" customHeight="1" x14ac:dyDescent="0.2">
      <c r="A385" s="20" t="s">
        <v>114</v>
      </c>
      <c r="B385" s="18" t="s">
        <v>101</v>
      </c>
      <c r="C385" s="18" t="s">
        <v>125</v>
      </c>
      <c r="D385" s="18" t="s">
        <v>51</v>
      </c>
      <c r="E385" s="18" t="s">
        <v>200</v>
      </c>
      <c r="F385" s="21" t="s">
        <v>0</v>
      </c>
      <c r="G385" s="49">
        <f t="shared" ref="G385:H386" si="155">G386</f>
        <v>14564535</v>
      </c>
      <c r="H385" s="49">
        <f t="shared" si="155"/>
        <v>14564535</v>
      </c>
      <c r="I385" s="9">
        <f>I386</f>
        <v>5628963.9000000004</v>
      </c>
      <c r="J385" s="9">
        <f t="shared" si="129"/>
        <v>38.648428528614204</v>
      </c>
    </row>
    <row r="386" spans="1:10" ht="52.5" customHeight="1" x14ac:dyDescent="0.2">
      <c r="A386" s="20" t="s">
        <v>40</v>
      </c>
      <c r="B386" s="18" t="s">
        <v>101</v>
      </c>
      <c r="C386" s="18" t="s">
        <v>125</v>
      </c>
      <c r="D386" s="18" t="s">
        <v>51</v>
      </c>
      <c r="E386" s="18" t="s">
        <v>200</v>
      </c>
      <c r="F386" s="18" t="s">
        <v>41</v>
      </c>
      <c r="G386" s="49">
        <f t="shared" si="155"/>
        <v>14564535</v>
      </c>
      <c r="H386" s="49">
        <f t="shared" si="155"/>
        <v>14564535</v>
      </c>
      <c r="I386" s="9">
        <f>I387</f>
        <v>5628963.9000000004</v>
      </c>
      <c r="J386" s="9">
        <f t="shared" si="129"/>
        <v>38.648428528614204</v>
      </c>
    </row>
    <row r="387" spans="1:10" ht="32.25" customHeight="1" x14ac:dyDescent="0.2">
      <c r="A387" s="20" t="s">
        <v>104</v>
      </c>
      <c r="B387" s="18" t="s">
        <v>101</v>
      </c>
      <c r="C387" s="18" t="s">
        <v>125</v>
      </c>
      <c r="D387" s="18" t="s">
        <v>51</v>
      </c>
      <c r="E387" s="18" t="s">
        <v>200</v>
      </c>
      <c r="F387" s="18" t="s">
        <v>105</v>
      </c>
      <c r="G387" s="19">
        <v>14564535</v>
      </c>
      <c r="H387" s="19">
        <v>14564535</v>
      </c>
      <c r="I387" s="9">
        <v>5628963.9000000004</v>
      </c>
      <c r="J387" s="9">
        <f t="shared" si="129"/>
        <v>38.648428528614204</v>
      </c>
    </row>
    <row r="388" spans="1:10" s="40" customFormat="1" ht="106.5" hidden="1" customHeight="1" x14ac:dyDescent="0.2">
      <c r="A388" s="42" t="s">
        <v>233</v>
      </c>
      <c r="B388" s="52" t="s">
        <v>101</v>
      </c>
      <c r="C388" s="52" t="s">
        <v>125</v>
      </c>
      <c r="D388" s="52" t="s">
        <v>51</v>
      </c>
      <c r="E388" s="52" t="s">
        <v>237</v>
      </c>
      <c r="F388" s="39" t="s">
        <v>0</v>
      </c>
      <c r="G388" s="134">
        <f t="shared" ref="G388:H389" si="156">G389</f>
        <v>0</v>
      </c>
      <c r="H388" s="134">
        <f t="shared" si="156"/>
        <v>0</v>
      </c>
      <c r="I388" s="49">
        <f>I389</f>
        <v>0</v>
      </c>
      <c r="J388" s="49" t="e">
        <f t="shared" si="129"/>
        <v>#DIV/0!</v>
      </c>
    </row>
    <row r="389" spans="1:10" s="40" customFormat="1" ht="62.25" hidden="1" customHeight="1" x14ac:dyDescent="0.2">
      <c r="A389" s="42" t="s">
        <v>40</v>
      </c>
      <c r="B389" s="52" t="s">
        <v>101</v>
      </c>
      <c r="C389" s="52" t="s">
        <v>125</v>
      </c>
      <c r="D389" s="52" t="s">
        <v>51</v>
      </c>
      <c r="E389" s="52" t="s">
        <v>237</v>
      </c>
      <c r="F389" s="52" t="s">
        <v>41</v>
      </c>
      <c r="G389" s="134">
        <f t="shared" si="156"/>
        <v>0</v>
      </c>
      <c r="H389" s="134">
        <f t="shared" si="156"/>
        <v>0</v>
      </c>
      <c r="I389" s="49">
        <f>I390</f>
        <v>0</v>
      </c>
      <c r="J389" s="49" t="e">
        <f t="shared" si="129"/>
        <v>#DIV/0!</v>
      </c>
    </row>
    <row r="390" spans="1:10" s="40" customFormat="1" ht="32.25" hidden="1" customHeight="1" x14ac:dyDescent="0.2">
      <c r="A390" s="42" t="s">
        <v>104</v>
      </c>
      <c r="B390" s="52" t="s">
        <v>101</v>
      </c>
      <c r="C390" s="52" t="s">
        <v>125</v>
      </c>
      <c r="D390" s="52" t="s">
        <v>51</v>
      </c>
      <c r="E390" s="52" t="s">
        <v>237</v>
      </c>
      <c r="F390" s="52" t="s">
        <v>105</v>
      </c>
      <c r="G390" s="134">
        <v>0</v>
      </c>
      <c r="H390" s="134">
        <v>0</v>
      </c>
      <c r="I390" s="49">
        <v>0</v>
      </c>
      <c r="J390" s="49" t="e">
        <f t="shared" si="129"/>
        <v>#DIV/0!</v>
      </c>
    </row>
    <row r="391" spans="1:10" s="40" customFormat="1" ht="60.75" customHeight="1" x14ac:dyDescent="0.2">
      <c r="A391" s="42" t="s">
        <v>115</v>
      </c>
      <c r="B391" s="52" t="s">
        <v>101</v>
      </c>
      <c r="C391" s="52" t="s">
        <v>125</v>
      </c>
      <c r="D391" s="52" t="s">
        <v>51</v>
      </c>
      <c r="E391" s="52" t="s">
        <v>201</v>
      </c>
      <c r="F391" s="39" t="s">
        <v>0</v>
      </c>
      <c r="G391" s="49">
        <f t="shared" ref="G391:H392" si="157">G392</f>
        <v>3113920</v>
      </c>
      <c r="H391" s="49">
        <f t="shared" si="157"/>
        <v>3113920</v>
      </c>
      <c r="I391" s="49">
        <f>I392</f>
        <v>2705201.53</v>
      </c>
      <c r="J391" s="49">
        <f t="shared" si="129"/>
        <v>86.874471084677822</v>
      </c>
    </row>
    <row r="392" spans="1:10" s="40" customFormat="1" ht="55.5" customHeight="1" x14ac:dyDescent="0.2">
      <c r="A392" s="42" t="s">
        <v>40</v>
      </c>
      <c r="B392" s="52" t="s">
        <v>101</v>
      </c>
      <c r="C392" s="52" t="s">
        <v>125</v>
      </c>
      <c r="D392" s="52" t="s">
        <v>51</v>
      </c>
      <c r="E392" s="52" t="s">
        <v>201</v>
      </c>
      <c r="F392" s="52" t="s">
        <v>41</v>
      </c>
      <c r="G392" s="49">
        <f t="shared" si="157"/>
        <v>3113920</v>
      </c>
      <c r="H392" s="49">
        <f t="shared" si="157"/>
        <v>3113920</v>
      </c>
      <c r="I392" s="49">
        <f>I393</f>
        <v>2705201.53</v>
      </c>
      <c r="J392" s="49">
        <f t="shared" si="129"/>
        <v>86.874471084677822</v>
      </c>
    </row>
    <row r="393" spans="1:10" s="40" customFormat="1" ht="32.25" customHeight="1" x14ac:dyDescent="0.2">
      <c r="A393" s="42" t="s">
        <v>104</v>
      </c>
      <c r="B393" s="52" t="s">
        <v>101</v>
      </c>
      <c r="C393" s="52" t="s">
        <v>125</v>
      </c>
      <c r="D393" s="52" t="s">
        <v>51</v>
      </c>
      <c r="E393" s="52" t="s">
        <v>201</v>
      </c>
      <c r="F393" s="52" t="s">
        <v>105</v>
      </c>
      <c r="G393" s="53">
        <v>3113920</v>
      </c>
      <c r="H393" s="53">
        <v>3113920</v>
      </c>
      <c r="I393" s="49">
        <v>2705201.53</v>
      </c>
      <c r="J393" s="49">
        <f t="shared" si="129"/>
        <v>86.874471084677822</v>
      </c>
    </row>
    <row r="394" spans="1:10" s="156" customFormat="1" ht="57" customHeight="1" x14ac:dyDescent="0.2">
      <c r="A394" s="164" t="s">
        <v>331</v>
      </c>
      <c r="B394" s="162" t="s">
        <v>101</v>
      </c>
      <c r="C394" s="162" t="s">
        <v>125</v>
      </c>
      <c r="D394" s="162" t="s">
        <v>51</v>
      </c>
      <c r="E394" s="162" t="s">
        <v>347</v>
      </c>
      <c r="F394" s="165" t="s">
        <v>0</v>
      </c>
      <c r="G394" s="163">
        <f t="shared" ref="G394:I395" si="158">G395</f>
        <v>3244757.08</v>
      </c>
      <c r="H394" s="163">
        <f t="shared" si="158"/>
        <v>3244757.08</v>
      </c>
      <c r="I394" s="163">
        <f t="shared" si="158"/>
        <v>0</v>
      </c>
      <c r="J394" s="163">
        <f t="shared" si="129"/>
        <v>0</v>
      </c>
    </row>
    <row r="395" spans="1:10" s="156" customFormat="1" ht="48" customHeight="1" x14ac:dyDescent="0.2">
      <c r="A395" s="164" t="s">
        <v>40</v>
      </c>
      <c r="B395" s="162" t="s">
        <v>101</v>
      </c>
      <c r="C395" s="162" t="s">
        <v>125</v>
      </c>
      <c r="D395" s="162" t="s">
        <v>51</v>
      </c>
      <c r="E395" s="162" t="s">
        <v>347</v>
      </c>
      <c r="F395" s="162" t="s">
        <v>41</v>
      </c>
      <c r="G395" s="163">
        <f t="shared" si="158"/>
        <v>3244757.08</v>
      </c>
      <c r="H395" s="163">
        <f t="shared" si="158"/>
        <v>3244757.08</v>
      </c>
      <c r="I395" s="163">
        <f t="shared" si="158"/>
        <v>0</v>
      </c>
      <c r="J395" s="163">
        <f t="shared" si="129"/>
        <v>0</v>
      </c>
    </row>
    <row r="396" spans="1:10" s="156" customFormat="1" ht="32.25" customHeight="1" x14ac:dyDescent="0.2">
      <c r="A396" s="164" t="s">
        <v>104</v>
      </c>
      <c r="B396" s="162" t="s">
        <v>101</v>
      </c>
      <c r="C396" s="162" t="s">
        <v>125</v>
      </c>
      <c r="D396" s="162" t="s">
        <v>51</v>
      </c>
      <c r="E396" s="162" t="s">
        <v>347</v>
      </c>
      <c r="F396" s="162" t="s">
        <v>105</v>
      </c>
      <c r="G396" s="163">
        <v>3244757.08</v>
      </c>
      <c r="H396" s="163">
        <v>3244757.08</v>
      </c>
      <c r="I396" s="163">
        <v>0</v>
      </c>
      <c r="J396" s="163">
        <f t="shared" si="129"/>
        <v>0</v>
      </c>
    </row>
    <row r="397" spans="1:10" ht="92.25" customHeight="1" x14ac:dyDescent="0.2">
      <c r="A397" s="22" t="s">
        <v>279</v>
      </c>
      <c r="B397" s="16" t="s">
        <v>127</v>
      </c>
      <c r="C397" s="16" t="s">
        <v>0</v>
      </c>
      <c r="D397" s="16" t="s">
        <v>0</v>
      </c>
      <c r="E397" s="17" t="s">
        <v>0</v>
      </c>
      <c r="F397" s="17" t="s">
        <v>0</v>
      </c>
      <c r="G397" s="47">
        <f t="shared" ref="G397:H397" si="159">G398</f>
        <v>11306157</v>
      </c>
      <c r="H397" s="47">
        <f t="shared" si="159"/>
        <v>11306157</v>
      </c>
      <c r="I397" s="47">
        <f>I398</f>
        <v>4619276.6099999994</v>
      </c>
      <c r="J397" s="47">
        <f t="shared" si="129"/>
        <v>40.856292814614193</v>
      </c>
    </row>
    <row r="398" spans="1:10" ht="27.75" customHeight="1" x14ac:dyDescent="0.2">
      <c r="A398" s="24" t="s">
        <v>18</v>
      </c>
      <c r="B398" s="18" t="s">
        <v>127</v>
      </c>
      <c r="C398" s="18" t="s">
        <v>19</v>
      </c>
      <c r="D398" s="18" t="s">
        <v>0</v>
      </c>
      <c r="E398" s="18" t="s">
        <v>0</v>
      </c>
      <c r="F398" s="18" t="s">
        <v>0</v>
      </c>
      <c r="G398" s="49">
        <f>G399+G405</f>
        <v>11306157</v>
      </c>
      <c r="H398" s="49">
        <f>H399+H405</f>
        <v>11306157</v>
      </c>
      <c r="I398" s="9">
        <f>I399+I405</f>
        <v>4619276.6099999994</v>
      </c>
      <c r="J398" s="9">
        <f t="shared" ref="J398:J458" si="160">I398/H398*100</f>
        <v>40.856292814614193</v>
      </c>
    </row>
    <row r="399" spans="1:10" ht="65.25" customHeight="1" x14ac:dyDescent="0.2">
      <c r="A399" s="24" t="s">
        <v>95</v>
      </c>
      <c r="B399" s="18" t="s">
        <v>127</v>
      </c>
      <c r="C399" s="18" t="s">
        <v>19</v>
      </c>
      <c r="D399" s="18" t="s">
        <v>88</v>
      </c>
      <c r="E399" s="18" t="s">
        <v>0</v>
      </c>
      <c r="F399" s="18" t="s">
        <v>0</v>
      </c>
      <c r="G399" s="86">
        <f>G400</f>
        <v>11256157</v>
      </c>
      <c r="H399" s="134">
        <f t="shared" ref="H399:I399" si="161">H400</f>
        <v>11256157</v>
      </c>
      <c r="I399" s="134">
        <f t="shared" si="161"/>
        <v>4619276.6099999994</v>
      </c>
      <c r="J399" s="9">
        <f t="shared" si="160"/>
        <v>41.037777013948897</v>
      </c>
    </row>
    <row r="400" spans="1:10" ht="54" customHeight="1" x14ac:dyDescent="0.2">
      <c r="A400" s="20" t="s">
        <v>96</v>
      </c>
      <c r="B400" s="18" t="s">
        <v>127</v>
      </c>
      <c r="C400" s="18" t="s">
        <v>19</v>
      </c>
      <c r="D400" s="18" t="s">
        <v>88</v>
      </c>
      <c r="E400" s="18" t="s">
        <v>208</v>
      </c>
      <c r="F400" s="21" t="s">
        <v>0</v>
      </c>
      <c r="G400" s="134">
        <f t="shared" ref="G400:H400" si="162">G401+G403</f>
        <v>11256157</v>
      </c>
      <c r="H400" s="134">
        <f t="shared" si="162"/>
        <v>11256157</v>
      </c>
      <c r="I400" s="9">
        <f>I401+I403</f>
        <v>4619276.6099999994</v>
      </c>
      <c r="J400" s="9">
        <f t="shared" si="160"/>
        <v>41.037777013948897</v>
      </c>
    </row>
    <row r="401" spans="1:10" ht="102" customHeight="1" x14ac:dyDescent="0.2">
      <c r="A401" s="20" t="s">
        <v>22</v>
      </c>
      <c r="B401" s="18" t="s">
        <v>127</v>
      </c>
      <c r="C401" s="18" t="s">
        <v>19</v>
      </c>
      <c r="D401" s="18" t="s">
        <v>88</v>
      </c>
      <c r="E401" s="18" t="s">
        <v>208</v>
      </c>
      <c r="F401" s="18" t="s">
        <v>23</v>
      </c>
      <c r="G401" s="19">
        <f>G402</f>
        <v>10935902</v>
      </c>
      <c r="H401" s="130">
        <f>H402</f>
        <v>10935902</v>
      </c>
      <c r="I401" s="9">
        <f>I402</f>
        <v>4521638.0599999996</v>
      </c>
      <c r="J401" s="9">
        <f t="shared" si="160"/>
        <v>41.346731709922047</v>
      </c>
    </row>
    <row r="402" spans="1:10" ht="49.5" customHeight="1" x14ac:dyDescent="0.2">
      <c r="A402" s="20" t="s">
        <v>24</v>
      </c>
      <c r="B402" s="18" t="s">
        <v>127</v>
      </c>
      <c r="C402" s="18" t="s">
        <v>19</v>
      </c>
      <c r="D402" s="18" t="s">
        <v>88</v>
      </c>
      <c r="E402" s="18" t="s">
        <v>208</v>
      </c>
      <c r="F402" s="18" t="s">
        <v>25</v>
      </c>
      <c r="G402" s="19">
        <v>10935902</v>
      </c>
      <c r="H402" s="130">
        <v>10935902</v>
      </c>
      <c r="I402" s="9">
        <v>4521638.0599999996</v>
      </c>
      <c r="J402" s="9">
        <f t="shared" si="160"/>
        <v>41.346731709922047</v>
      </c>
    </row>
    <row r="403" spans="1:10" ht="69" customHeight="1" x14ac:dyDescent="0.2">
      <c r="A403" s="20" t="s">
        <v>27</v>
      </c>
      <c r="B403" s="18" t="s">
        <v>127</v>
      </c>
      <c r="C403" s="18" t="s">
        <v>19</v>
      </c>
      <c r="D403" s="18" t="s">
        <v>88</v>
      </c>
      <c r="E403" s="18" t="s">
        <v>208</v>
      </c>
      <c r="F403" s="18" t="s">
        <v>28</v>
      </c>
      <c r="G403" s="134">
        <f t="shared" ref="G403:H403" si="163">G404</f>
        <v>320255</v>
      </c>
      <c r="H403" s="134">
        <f t="shared" si="163"/>
        <v>320255</v>
      </c>
      <c r="I403" s="9">
        <f>I404</f>
        <v>97638.55</v>
      </c>
      <c r="J403" s="9">
        <f t="shared" si="160"/>
        <v>30.487751947666702</v>
      </c>
    </row>
    <row r="404" spans="1:10" ht="54.75" customHeight="1" x14ac:dyDescent="0.2">
      <c r="A404" s="20" t="s">
        <v>29</v>
      </c>
      <c r="B404" s="18" t="s">
        <v>127</v>
      </c>
      <c r="C404" s="18" t="s">
        <v>19</v>
      </c>
      <c r="D404" s="18" t="s">
        <v>88</v>
      </c>
      <c r="E404" s="18" t="s">
        <v>208</v>
      </c>
      <c r="F404" s="18" t="s">
        <v>30</v>
      </c>
      <c r="G404" s="19">
        <v>320255</v>
      </c>
      <c r="H404" s="19">
        <v>320255</v>
      </c>
      <c r="I404" s="9">
        <v>97638.55</v>
      </c>
      <c r="J404" s="9">
        <f t="shared" si="160"/>
        <v>30.487751947666702</v>
      </c>
    </row>
    <row r="405" spans="1:10" ht="26.25" customHeight="1" x14ac:dyDescent="0.2">
      <c r="A405" s="24" t="s">
        <v>128</v>
      </c>
      <c r="B405" s="18" t="s">
        <v>127</v>
      </c>
      <c r="C405" s="18" t="s">
        <v>19</v>
      </c>
      <c r="D405" s="18" t="s">
        <v>125</v>
      </c>
      <c r="E405" s="18" t="s">
        <v>0</v>
      </c>
      <c r="F405" s="18" t="s">
        <v>0</v>
      </c>
      <c r="G405" s="19">
        <v>50000</v>
      </c>
      <c r="H405" s="19">
        <v>50000</v>
      </c>
      <c r="I405" s="9">
        <v>0</v>
      </c>
      <c r="J405" s="9">
        <f t="shared" si="160"/>
        <v>0</v>
      </c>
    </row>
    <row r="406" spans="1:10" ht="35.25" customHeight="1" x14ac:dyDescent="0.2">
      <c r="A406" s="20" t="s">
        <v>129</v>
      </c>
      <c r="B406" s="18" t="s">
        <v>127</v>
      </c>
      <c r="C406" s="18" t="s">
        <v>19</v>
      </c>
      <c r="D406" s="18" t="s">
        <v>125</v>
      </c>
      <c r="E406" s="18" t="s">
        <v>130</v>
      </c>
      <c r="F406" s="21" t="s">
        <v>0</v>
      </c>
      <c r="G406" s="19">
        <v>50000</v>
      </c>
      <c r="H406" s="19">
        <v>50000</v>
      </c>
      <c r="I406" s="9">
        <v>0</v>
      </c>
      <c r="J406" s="9">
        <f t="shared" si="160"/>
        <v>0</v>
      </c>
    </row>
    <row r="407" spans="1:10" ht="32.25" customHeight="1" x14ac:dyDescent="0.2">
      <c r="A407" s="20" t="s">
        <v>31</v>
      </c>
      <c r="B407" s="18" t="s">
        <v>127</v>
      </c>
      <c r="C407" s="18" t="s">
        <v>19</v>
      </c>
      <c r="D407" s="18" t="s">
        <v>125</v>
      </c>
      <c r="E407" s="18" t="s">
        <v>130</v>
      </c>
      <c r="F407" s="18" t="s">
        <v>32</v>
      </c>
      <c r="G407" s="19">
        <v>50000</v>
      </c>
      <c r="H407" s="19">
        <v>50000</v>
      </c>
      <c r="I407" s="9">
        <f>I408</f>
        <v>0</v>
      </c>
      <c r="J407" s="9">
        <f t="shared" si="160"/>
        <v>0</v>
      </c>
    </row>
    <row r="408" spans="1:10" ht="29.25" customHeight="1" x14ac:dyDescent="0.2">
      <c r="A408" s="20" t="s">
        <v>131</v>
      </c>
      <c r="B408" s="18" t="s">
        <v>127</v>
      </c>
      <c r="C408" s="18" t="s">
        <v>19</v>
      </c>
      <c r="D408" s="18" t="s">
        <v>125</v>
      </c>
      <c r="E408" s="18" t="s">
        <v>130</v>
      </c>
      <c r="F408" s="18" t="s">
        <v>132</v>
      </c>
      <c r="G408" s="19">
        <v>50000</v>
      </c>
      <c r="H408" s="19">
        <v>50000</v>
      </c>
      <c r="I408" s="9">
        <v>0</v>
      </c>
      <c r="J408" s="9">
        <f t="shared" si="160"/>
        <v>0</v>
      </c>
    </row>
    <row r="409" spans="1:10" s="10" customFormat="1" ht="106.5" customHeight="1" x14ac:dyDescent="0.2">
      <c r="A409" s="22" t="s">
        <v>280</v>
      </c>
      <c r="B409" s="16" t="s">
        <v>133</v>
      </c>
      <c r="C409" s="16" t="s">
        <v>0</v>
      </c>
      <c r="D409" s="16" t="s">
        <v>0</v>
      </c>
      <c r="E409" s="17" t="s">
        <v>0</v>
      </c>
      <c r="F409" s="17" t="s">
        <v>0</v>
      </c>
      <c r="G409" s="47">
        <f>G410+G420</f>
        <v>9816920</v>
      </c>
      <c r="H409" s="47">
        <f>H410+H420</f>
        <v>9816920</v>
      </c>
      <c r="I409" s="47">
        <f>I410+I420</f>
        <v>3023237.6999999997</v>
      </c>
      <c r="J409" s="47">
        <f t="shared" si="160"/>
        <v>30.796193714525533</v>
      </c>
    </row>
    <row r="410" spans="1:10" s="10" customFormat="1" ht="29.25" customHeight="1" x14ac:dyDescent="0.2">
      <c r="A410" s="24" t="s">
        <v>18</v>
      </c>
      <c r="B410" s="18" t="s">
        <v>133</v>
      </c>
      <c r="C410" s="18" t="s">
        <v>19</v>
      </c>
      <c r="D410" s="18" t="s">
        <v>0</v>
      </c>
      <c r="E410" s="18" t="s">
        <v>0</v>
      </c>
      <c r="F410" s="18" t="s">
        <v>0</v>
      </c>
      <c r="G410" s="49">
        <f t="shared" ref="G410:H410" si="164">G411</f>
        <v>8144540</v>
      </c>
      <c r="H410" s="49">
        <f t="shared" si="164"/>
        <v>8144540</v>
      </c>
      <c r="I410" s="9">
        <f>I411</f>
        <v>2768192.6999999997</v>
      </c>
      <c r="J410" s="9">
        <f t="shared" si="160"/>
        <v>33.988324693598408</v>
      </c>
    </row>
    <row r="411" spans="1:10" s="10" customFormat="1" ht="31.5" customHeight="1" x14ac:dyDescent="0.2">
      <c r="A411" s="24" t="s">
        <v>37</v>
      </c>
      <c r="B411" s="18" t="s">
        <v>133</v>
      </c>
      <c r="C411" s="18" t="s">
        <v>19</v>
      </c>
      <c r="D411" s="18" t="s">
        <v>38</v>
      </c>
      <c r="E411" s="18" t="s">
        <v>0</v>
      </c>
      <c r="F411" s="18" t="s">
        <v>0</v>
      </c>
      <c r="G411" s="88">
        <f>G412+G417</f>
        <v>8144540</v>
      </c>
      <c r="H411" s="134">
        <f t="shared" ref="H411:I411" si="165">H412+H417</f>
        <v>8144540</v>
      </c>
      <c r="I411" s="134">
        <f t="shared" si="165"/>
        <v>2768192.6999999997</v>
      </c>
      <c r="J411" s="9">
        <f t="shared" si="160"/>
        <v>33.988324693598408</v>
      </c>
    </row>
    <row r="412" spans="1:10" s="10" customFormat="1" ht="58.5" customHeight="1" x14ac:dyDescent="0.2">
      <c r="A412" s="20" t="s">
        <v>26</v>
      </c>
      <c r="B412" s="18" t="s">
        <v>133</v>
      </c>
      <c r="C412" s="18" t="s">
        <v>19</v>
      </c>
      <c r="D412" s="18" t="s">
        <v>38</v>
      </c>
      <c r="E412" s="18" t="s">
        <v>209</v>
      </c>
      <c r="F412" s="21" t="s">
        <v>0</v>
      </c>
      <c r="G412" s="134">
        <f t="shared" ref="G412:H412" si="166">G413+G415</f>
        <v>8014540</v>
      </c>
      <c r="H412" s="134">
        <f t="shared" si="166"/>
        <v>8014540</v>
      </c>
      <c r="I412" s="9">
        <f>I413+I415</f>
        <v>2648192.6999999997</v>
      </c>
      <c r="J412" s="9">
        <f t="shared" si="160"/>
        <v>33.042354271112252</v>
      </c>
    </row>
    <row r="413" spans="1:10" ht="98.25" customHeight="1" x14ac:dyDescent="0.2">
      <c r="A413" s="20" t="s">
        <v>22</v>
      </c>
      <c r="B413" s="18" t="s">
        <v>133</v>
      </c>
      <c r="C413" s="18" t="s">
        <v>19</v>
      </c>
      <c r="D413" s="18" t="s">
        <v>38</v>
      </c>
      <c r="E413" s="18" t="s">
        <v>209</v>
      </c>
      <c r="F413" s="18" t="s">
        <v>23</v>
      </c>
      <c r="G413" s="134">
        <f t="shared" ref="G413:H413" si="167">G414</f>
        <v>7769773</v>
      </c>
      <c r="H413" s="134">
        <f t="shared" si="167"/>
        <v>7769773</v>
      </c>
      <c r="I413" s="49">
        <f>I414</f>
        <v>2625840.86</v>
      </c>
      <c r="J413" s="49">
        <f t="shared" si="160"/>
        <v>33.79559299866289</v>
      </c>
    </row>
    <row r="414" spans="1:10" ht="45.75" customHeight="1" x14ac:dyDescent="0.2">
      <c r="A414" s="20" t="s">
        <v>24</v>
      </c>
      <c r="B414" s="18" t="s">
        <v>133</v>
      </c>
      <c r="C414" s="18" t="s">
        <v>19</v>
      </c>
      <c r="D414" s="18" t="s">
        <v>38</v>
      </c>
      <c r="E414" s="18" t="s">
        <v>209</v>
      </c>
      <c r="F414" s="18" t="s">
        <v>25</v>
      </c>
      <c r="G414" s="19">
        <v>7769773</v>
      </c>
      <c r="H414" s="19">
        <v>7769773</v>
      </c>
      <c r="I414" s="9">
        <v>2625840.86</v>
      </c>
      <c r="J414" s="9">
        <f t="shared" si="160"/>
        <v>33.79559299866289</v>
      </c>
    </row>
    <row r="415" spans="1:10" ht="65.25" customHeight="1" x14ac:dyDescent="0.2">
      <c r="A415" s="20" t="s">
        <v>27</v>
      </c>
      <c r="B415" s="18" t="s">
        <v>133</v>
      </c>
      <c r="C415" s="18" t="s">
        <v>19</v>
      </c>
      <c r="D415" s="18" t="s">
        <v>38</v>
      </c>
      <c r="E415" s="18" t="s">
        <v>209</v>
      </c>
      <c r="F415" s="18" t="s">
        <v>28</v>
      </c>
      <c r="G415" s="134">
        <f t="shared" ref="G415:H415" si="168">G416</f>
        <v>244767</v>
      </c>
      <c r="H415" s="134">
        <f t="shared" si="168"/>
        <v>244767</v>
      </c>
      <c r="I415" s="9">
        <f>I416</f>
        <v>22351.84</v>
      </c>
      <c r="J415" s="9">
        <f t="shared" si="160"/>
        <v>9.1318846086277965</v>
      </c>
    </row>
    <row r="416" spans="1:10" ht="48.95" customHeight="1" x14ac:dyDescent="0.2">
      <c r="A416" s="20" t="s">
        <v>29</v>
      </c>
      <c r="B416" s="18" t="s">
        <v>133</v>
      </c>
      <c r="C416" s="18" t="s">
        <v>19</v>
      </c>
      <c r="D416" s="18" t="s">
        <v>38</v>
      </c>
      <c r="E416" s="18" t="s">
        <v>209</v>
      </c>
      <c r="F416" s="18" t="s">
        <v>30</v>
      </c>
      <c r="G416" s="19">
        <v>244767</v>
      </c>
      <c r="H416" s="19">
        <v>244767</v>
      </c>
      <c r="I416" s="9">
        <v>22351.84</v>
      </c>
      <c r="J416" s="9">
        <f t="shared" si="160"/>
        <v>9.1318846086277965</v>
      </c>
    </row>
    <row r="417" spans="1:10" s="40" customFormat="1" ht="48.95" customHeight="1" x14ac:dyDescent="0.2">
      <c r="A417" s="56" t="s">
        <v>300</v>
      </c>
      <c r="B417" s="55" t="s">
        <v>133</v>
      </c>
      <c r="C417" s="55" t="s">
        <v>19</v>
      </c>
      <c r="D417" s="55" t="s">
        <v>38</v>
      </c>
      <c r="E417" s="55" t="s">
        <v>299</v>
      </c>
      <c r="F417" s="57" t="s">
        <v>0</v>
      </c>
      <c r="G417" s="49">
        <f t="shared" ref="G417:H418" si="169">G418</f>
        <v>130000</v>
      </c>
      <c r="H417" s="49">
        <f t="shared" si="169"/>
        <v>130000</v>
      </c>
      <c r="I417" s="49">
        <f>I418</f>
        <v>120000</v>
      </c>
      <c r="J417" s="49">
        <f t="shared" si="160"/>
        <v>92.307692307692307</v>
      </c>
    </row>
    <row r="418" spans="1:10" s="40" customFormat="1" ht="48.95" customHeight="1" x14ac:dyDescent="0.2">
      <c r="A418" s="56" t="s">
        <v>27</v>
      </c>
      <c r="B418" s="55" t="s">
        <v>133</v>
      </c>
      <c r="C418" s="55" t="s">
        <v>19</v>
      </c>
      <c r="D418" s="55" t="s">
        <v>38</v>
      </c>
      <c r="E418" s="55" t="s">
        <v>299</v>
      </c>
      <c r="F418" s="55" t="s">
        <v>28</v>
      </c>
      <c r="G418" s="49">
        <f t="shared" si="169"/>
        <v>130000</v>
      </c>
      <c r="H418" s="49">
        <f t="shared" si="169"/>
        <v>130000</v>
      </c>
      <c r="I418" s="49">
        <f>I419</f>
        <v>120000</v>
      </c>
      <c r="J418" s="49">
        <f t="shared" si="160"/>
        <v>92.307692307692307</v>
      </c>
    </row>
    <row r="419" spans="1:10" s="40" customFormat="1" ht="48.95" customHeight="1" x14ac:dyDescent="0.2">
      <c r="A419" s="56" t="s">
        <v>29</v>
      </c>
      <c r="B419" s="55" t="s">
        <v>133</v>
      </c>
      <c r="C419" s="55" t="s">
        <v>19</v>
      </c>
      <c r="D419" s="55" t="s">
        <v>38</v>
      </c>
      <c r="E419" s="55" t="s">
        <v>299</v>
      </c>
      <c r="F419" s="55" t="s">
        <v>30</v>
      </c>
      <c r="G419" s="53">
        <v>130000</v>
      </c>
      <c r="H419" s="53">
        <v>130000</v>
      </c>
      <c r="I419" s="49">
        <v>120000</v>
      </c>
      <c r="J419" s="49">
        <f t="shared" si="160"/>
        <v>92.307692307692307</v>
      </c>
    </row>
    <row r="420" spans="1:10" ht="34.5" customHeight="1" x14ac:dyDescent="0.2">
      <c r="A420" s="24" t="s">
        <v>55</v>
      </c>
      <c r="B420" s="18" t="s">
        <v>133</v>
      </c>
      <c r="C420" s="18" t="s">
        <v>20</v>
      </c>
      <c r="D420" s="18" t="s">
        <v>0</v>
      </c>
      <c r="E420" s="18" t="s">
        <v>0</v>
      </c>
      <c r="F420" s="18" t="s">
        <v>0</v>
      </c>
      <c r="G420" s="49">
        <f t="shared" ref="G420:H420" si="170">G421+G425</f>
        <v>1672380</v>
      </c>
      <c r="H420" s="49">
        <f t="shared" si="170"/>
        <v>1672380</v>
      </c>
      <c r="I420" s="9">
        <f>I421+I425</f>
        <v>255045</v>
      </c>
      <c r="J420" s="9">
        <f t="shared" si="160"/>
        <v>15.250421554909769</v>
      </c>
    </row>
    <row r="421" spans="1:10" ht="28.5" customHeight="1" x14ac:dyDescent="0.2">
      <c r="A421" s="24" t="s">
        <v>225</v>
      </c>
      <c r="B421" s="18" t="s">
        <v>133</v>
      </c>
      <c r="C421" s="18" t="s">
        <v>20</v>
      </c>
      <c r="D421" s="18" t="s">
        <v>88</v>
      </c>
      <c r="E421" s="18" t="s">
        <v>0</v>
      </c>
      <c r="F421" s="18" t="s">
        <v>0</v>
      </c>
      <c r="G421" s="49">
        <f t="shared" ref="G421:H423" si="171">G422</f>
        <v>778380</v>
      </c>
      <c r="H421" s="49">
        <f t="shared" si="171"/>
        <v>778380</v>
      </c>
      <c r="I421" s="9">
        <f>I422</f>
        <v>135045</v>
      </c>
      <c r="J421" s="9">
        <f t="shared" si="160"/>
        <v>17.349495105218534</v>
      </c>
    </row>
    <row r="422" spans="1:10" ht="58.5" customHeight="1" x14ac:dyDescent="0.2">
      <c r="A422" s="20" t="s">
        <v>226</v>
      </c>
      <c r="B422" s="18" t="s">
        <v>133</v>
      </c>
      <c r="C422" s="18" t="s">
        <v>20</v>
      </c>
      <c r="D422" s="18" t="s">
        <v>88</v>
      </c>
      <c r="E422" s="18" t="s">
        <v>227</v>
      </c>
      <c r="F422" s="21" t="s">
        <v>0</v>
      </c>
      <c r="G422" s="134">
        <f t="shared" si="171"/>
        <v>778380</v>
      </c>
      <c r="H422" s="134">
        <f t="shared" si="171"/>
        <v>778380</v>
      </c>
      <c r="I422" s="9">
        <f>I423</f>
        <v>135045</v>
      </c>
      <c r="J422" s="9">
        <f t="shared" si="160"/>
        <v>17.349495105218534</v>
      </c>
    </row>
    <row r="423" spans="1:10" ht="54.75" customHeight="1" x14ac:dyDescent="0.2">
      <c r="A423" s="20" t="s">
        <v>27</v>
      </c>
      <c r="B423" s="18" t="s">
        <v>133</v>
      </c>
      <c r="C423" s="18" t="s">
        <v>20</v>
      </c>
      <c r="D423" s="18" t="s">
        <v>88</v>
      </c>
      <c r="E423" s="18" t="s">
        <v>227</v>
      </c>
      <c r="F423" s="18" t="s">
        <v>28</v>
      </c>
      <c r="G423" s="134">
        <f t="shared" si="171"/>
        <v>778380</v>
      </c>
      <c r="H423" s="134">
        <f t="shared" si="171"/>
        <v>778380</v>
      </c>
      <c r="I423" s="9">
        <f>I424</f>
        <v>135045</v>
      </c>
      <c r="J423" s="9">
        <f t="shared" si="160"/>
        <v>17.349495105218534</v>
      </c>
    </row>
    <row r="424" spans="1:10" ht="56.25" customHeight="1" x14ac:dyDescent="0.2">
      <c r="A424" s="20" t="s">
        <v>29</v>
      </c>
      <c r="B424" s="18" t="s">
        <v>133</v>
      </c>
      <c r="C424" s="18" t="s">
        <v>20</v>
      </c>
      <c r="D424" s="18" t="s">
        <v>88</v>
      </c>
      <c r="E424" s="18" t="s">
        <v>227</v>
      </c>
      <c r="F424" s="18" t="s">
        <v>30</v>
      </c>
      <c r="G424" s="19">
        <v>778380</v>
      </c>
      <c r="H424" s="19">
        <v>778380</v>
      </c>
      <c r="I424" s="9">
        <v>135045</v>
      </c>
      <c r="J424" s="9">
        <f t="shared" si="160"/>
        <v>17.349495105218534</v>
      </c>
    </row>
    <row r="425" spans="1:10" s="40" customFormat="1" ht="39.75" customHeight="1" x14ac:dyDescent="0.2">
      <c r="A425" s="59" t="s">
        <v>301</v>
      </c>
      <c r="B425" s="58" t="s">
        <v>133</v>
      </c>
      <c r="C425" s="58" t="s">
        <v>20</v>
      </c>
      <c r="D425" s="58" t="s">
        <v>302</v>
      </c>
      <c r="E425" s="58" t="s">
        <v>0</v>
      </c>
      <c r="F425" s="58" t="s">
        <v>0</v>
      </c>
      <c r="G425" s="49">
        <f t="shared" ref="G425:H427" si="172">G426</f>
        <v>894000</v>
      </c>
      <c r="H425" s="49">
        <f t="shared" si="172"/>
        <v>894000</v>
      </c>
      <c r="I425" s="49">
        <f>I426</f>
        <v>120000</v>
      </c>
      <c r="J425" s="49">
        <f t="shared" si="160"/>
        <v>13.422818791946309</v>
      </c>
    </row>
    <row r="426" spans="1:10" s="40" customFormat="1" ht="56.25" customHeight="1" x14ac:dyDescent="0.2">
      <c r="A426" s="60" t="s">
        <v>300</v>
      </c>
      <c r="B426" s="58" t="s">
        <v>133</v>
      </c>
      <c r="C426" s="58" t="s">
        <v>20</v>
      </c>
      <c r="D426" s="58" t="s">
        <v>302</v>
      </c>
      <c r="E426" s="58" t="s">
        <v>299</v>
      </c>
      <c r="F426" s="61" t="s">
        <v>0</v>
      </c>
      <c r="G426" s="49">
        <f t="shared" si="172"/>
        <v>894000</v>
      </c>
      <c r="H426" s="49">
        <f t="shared" si="172"/>
        <v>894000</v>
      </c>
      <c r="I426" s="49">
        <f>I427</f>
        <v>120000</v>
      </c>
      <c r="J426" s="49">
        <f t="shared" si="160"/>
        <v>13.422818791946309</v>
      </c>
    </row>
    <row r="427" spans="1:10" s="40" customFormat="1" ht="56.25" customHeight="1" x14ac:dyDescent="0.2">
      <c r="A427" s="60" t="s">
        <v>27</v>
      </c>
      <c r="B427" s="58" t="s">
        <v>133</v>
      </c>
      <c r="C427" s="58" t="s">
        <v>20</v>
      </c>
      <c r="D427" s="58" t="s">
        <v>302</v>
      </c>
      <c r="E427" s="58" t="s">
        <v>299</v>
      </c>
      <c r="F427" s="58" t="s">
        <v>28</v>
      </c>
      <c r="G427" s="49">
        <f t="shared" si="172"/>
        <v>894000</v>
      </c>
      <c r="H427" s="49">
        <f t="shared" si="172"/>
        <v>894000</v>
      </c>
      <c r="I427" s="49">
        <f>I428</f>
        <v>120000</v>
      </c>
      <c r="J427" s="49">
        <f t="shared" si="160"/>
        <v>13.422818791946309</v>
      </c>
    </row>
    <row r="428" spans="1:10" s="40" customFormat="1" ht="56.25" customHeight="1" x14ac:dyDescent="0.2">
      <c r="A428" s="60" t="s">
        <v>29</v>
      </c>
      <c r="B428" s="58" t="s">
        <v>133</v>
      </c>
      <c r="C428" s="58" t="s">
        <v>20</v>
      </c>
      <c r="D428" s="58" t="s">
        <v>302</v>
      </c>
      <c r="E428" s="58" t="s">
        <v>299</v>
      </c>
      <c r="F428" s="58" t="s">
        <v>30</v>
      </c>
      <c r="G428" s="53">
        <v>894000</v>
      </c>
      <c r="H428" s="53">
        <v>894000</v>
      </c>
      <c r="I428" s="49">
        <v>120000</v>
      </c>
      <c r="J428" s="49">
        <f t="shared" si="160"/>
        <v>13.422818791946309</v>
      </c>
    </row>
    <row r="429" spans="1:10" ht="106.5" customHeight="1" x14ac:dyDescent="0.2">
      <c r="A429" s="22" t="s">
        <v>281</v>
      </c>
      <c r="B429" s="16" t="s">
        <v>134</v>
      </c>
      <c r="C429" s="16" t="s">
        <v>0</v>
      </c>
      <c r="D429" s="16" t="s">
        <v>0</v>
      </c>
      <c r="E429" s="17" t="s">
        <v>0</v>
      </c>
      <c r="F429" s="17" t="s">
        <v>0</v>
      </c>
      <c r="G429" s="47">
        <f>G430+G442+G491</f>
        <v>154578620</v>
      </c>
      <c r="H429" s="47">
        <f>H430+H442+H491</f>
        <v>154578620</v>
      </c>
      <c r="I429" s="47">
        <f>I430+I442+I491</f>
        <v>66701396.150000006</v>
      </c>
      <c r="J429" s="47">
        <f t="shared" si="160"/>
        <v>43.150466830406437</v>
      </c>
    </row>
    <row r="430" spans="1:10" ht="33.75" customHeight="1" x14ac:dyDescent="0.2">
      <c r="A430" s="24" t="s">
        <v>71</v>
      </c>
      <c r="B430" s="18" t="s">
        <v>134</v>
      </c>
      <c r="C430" s="18" t="s">
        <v>72</v>
      </c>
      <c r="D430" s="18" t="s">
        <v>0</v>
      </c>
      <c r="E430" s="18" t="s">
        <v>0</v>
      </c>
      <c r="F430" s="18" t="s">
        <v>0</v>
      </c>
      <c r="G430" s="49">
        <f>G431+G438</f>
        <v>17426039</v>
      </c>
      <c r="H430" s="49">
        <f>H431+H438</f>
        <v>17426039</v>
      </c>
      <c r="I430" s="9">
        <f>I431+I438</f>
        <v>8352737.0099999998</v>
      </c>
      <c r="J430" s="9">
        <f t="shared" si="160"/>
        <v>47.932504971439577</v>
      </c>
    </row>
    <row r="431" spans="1:10" ht="29.25" customHeight="1" x14ac:dyDescent="0.2">
      <c r="A431" s="24" t="s">
        <v>113</v>
      </c>
      <c r="B431" s="18" t="s">
        <v>134</v>
      </c>
      <c r="C431" s="18" t="s">
        <v>72</v>
      </c>
      <c r="D431" s="18" t="s">
        <v>51</v>
      </c>
      <c r="E431" s="18" t="s">
        <v>0</v>
      </c>
      <c r="F431" s="18" t="s">
        <v>0</v>
      </c>
      <c r="G431" s="49">
        <f>G432+G435</f>
        <v>17276039</v>
      </c>
      <c r="H431" s="142">
        <f t="shared" ref="H431:I431" si="173">H432+H435</f>
        <v>17276039</v>
      </c>
      <c r="I431" s="142">
        <f t="shared" si="173"/>
        <v>8214772.0099999998</v>
      </c>
      <c r="J431" s="9">
        <f t="shared" si="160"/>
        <v>47.550089519941466</v>
      </c>
    </row>
    <row r="432" spans="1:10" ht="51.75" customHeight="1" x14ac:dyDescent="0.2">
      <c r="A432" s="20" t="s">
        <v>114</v>
      </c>
      <c r="B432" s="18" t="s">
        <v>134</v>
      </c>
      <c r="C432" s="18" t="s">
        <v>72</v>
      </c>
      <c r="D432" s="18" t="s">
        <v>51</v>
      </c>
      <c r="E432" s="18" t="s">
        <v>210</v>
      </c>
      <c r="F432" s="21" t="s">
        <v>0</v>
      </c>
      <c r="G432" s="49">
        <f t="shared" ref="G432:H433" si="174">G433</f>
        <v>16526039</v>
      </c>
      <c r="H432" s="49">
        <f t="shared" si="174"/>
        <v>16526039</v>
      </c>
      <c r="I432" s="49">
        <f>I433</f>
        <v>8031222.4100000001</v>
      </c>
      <c r="J432" s="49">
        <f t="shared" si="160"/>
        <v>48.597382651704983</v>
      </c>
    </row>
    <row r="433" spans="1:10" ht="58.5" customHeight="1" x14ac:dyDescent="0.2">
      <c r="A433" s="20" t="s">
        <v>40</v>
      </c>
      <c r="B433" s="18" t="s">
        <v>134</v>
      </c>
      <c r="C433" s="18" t="s">
        <v>72</v>
      </c>
      <c r="D433" s="18" t="s">
        <v>51</v>
      </c>
      <c r="E433" s="18" t="s">
        <v>210</v>
      </c>
      <c r="F433" s="18" t="s">
        <v>41</v>
      </c>
      <c r="G433" s="49">
        <f t="shared" si="174"/>
        <v>16526039</v>
      </c>
      <c r="H433" s="49">
        <f t="shared" si="174"/>
        <v>16526039</v>
      </c>
      <c r="I433" s="9">
        <f>I434</f>
        <v>8031222.4100000001</v>
      </c>
      <c r="J433" s="9">
        <f t="shared" si="160"/>
        <v>48.597382651704983</v>
      </c>
    </row>
    <row r="434" spans="1:10" ht="31.5" customHeight="1" x14ac:dyDescent="0.2">
      <c r="A434" s="20" t="s">
        <v>104</v>
      </c>
      <c r="B434" s="18" t="s">
        <v>134</v>
      </c>
      <c r="C434" s="18" t="s">
        <v>72</v>
      </c>
      <c r="D434" s="18" t="s">
        <v>51</v>
      </c>
      <c r="E434" s="18" t="s">
        <v>210</v>
      </c>
      <c r="F434" s="18" t="s">
        <v>105</v>
      </c>
      <c r="G434" s="19">
        <v>16526039</v>
      </c>
      <c r="H434" s="19">
        <v>16526039</v>
      </c>
      <c r="I434" s="9">
        <v>8031222.4100000001</v>
      </c>
      <c r="J434" s="9">
        <f t="shared" si="160"/>
        <v>48.597382651704983</v>
      </c>
    </row>
    <row r="435" spans="1:10" ht="94.5" customHeight="1" x14ac:dyDescent="0.2">
      <c r="A435" s="20" t="s">
        <v>233</v>
      </c>
      <c r="B435" s="18" t="s">
        <v>134</v>
      </c>
      <c r="C435" s="18" t="s">
        <v>72</v>
      </c>
      <c r="D435" s="18" t="s">
        <v>51</v>
      </c>
      <c r="E435" s="18" t="s">
        <v>239</v>
      </c>
      <c r="F435" s="21" t="s">
        <v>0</v>
      </c>
      <c r="G435" s="88">
        <f t="shared" ref="G435:H436" si="175">G436</f>
        <v>750000</v>
      </c>
      <c r="H435" s="88">
        <f t="shared" si="175"/>
        <v>750000</v>
      </c>
      <c r="I435" s="9">
        <f>I436</f>
        <v>183549.6</v>
      </c>
      <c r="J435" s="9">
        <f t="shared" si="160"/>
        <v>24.473279999999999</v>
      </c>
    </row>
    <row r="436" spans="1:10" ht="57" customHeight="1" x14ac:dyDescent="0.2">
      <c r="A436" s="20" t="s">
        <v>40</v>
      </c>
      <c r="B436" s="18" t="s">
        <v>134</v>
      </c>
      <c r="C436" s="18" t="s">
        <v>72</v>
      </c>
      <c r="D436" s="18" t="s">
        <v>51</v>
      </c>
      <c r="E436" s="18" t="s">
        <v>239</v>
      </c>
      <c r="F436" s="18" t="s">
        <v>41</v>
      </c>
      <c r="G436" s="88">
        <f t="shared" si="175"/>
        <v>750000</v>
      </c>
      <c r="H436" s="88">
        <f t="shared" si="175"/>
        <v>750000</v>
      </c>
      <c r="I436" s="9">
        <f>I437</f>
        <v>183549.6</v>
      </c>
      <c r="J436" s="9">
        <f t="shared" si="160"/>
        <v>24.473279999999999</v>
      </c>
    </row>
    <row r="437" spans="1:10" ht="33.75" customHeight="1" x14ac:dyDescent="0.2">
      <c r="A437" s="20" t="s">
        <v>104</v>
      </c>
      <c r="B437" s="18" t="s">
        <v>134</v>
      </c>
      <c r="C437" s="18" t="s">
        <v>72</v>
      </c>
      <c r="D437" s="18" t="s">
        <v>51</v>
      </c>
      <c r="E437" s="18" t="s">
        <v>239</v>
      </c>
      <c r="F437" s="18" t="s">
        <v>105</v>
      </c>
      <c r="G437" s="19">
        <v>750000</v>
      </c>
      <c r="H437" s="19">
        <v>750000</v>
      </c>
      <c r="I437" s="9">
        <v>183549.6</v>
      </c>
      <c r="J437" s="9">
        <f t="shared" si="160"/>
        <v>24.473279999999999</v>
      </c>
    </row>
    <row r="438" spans="1:10" ht="33.75" customHeight="1" x14ac:dyDescent="0.2">
      <c r="A438" s="24" t="s">
        <v>282</v>
      </c>
      <c r="B438" s="18" t="s">
        <v>134</v>
      </c>
      <c r="C438" s="18" t="s">
        <v>72</v>
      </c>
      <c r="D438" s="18" t="s">
        <v>72</v>
      </c>
      <c r="E438" s="18" t="s">
        <v>0</v>
      </c>
      <c r="F438" s="18" t="s">
        <v>0</v>
      </c>
      <c r="G438" s="142">
        <f t="shared" ref="G438:H438" si="176">G439</f>
        <v>150000</v>
      </c>
      <c r="H438" s="142">
        <f t="shared" si="176"/>
        <v>150000</v>
      </c>
      <c r="I438" s="9">
        <f>I439</f>
        <v>137965</v>
      </c>
      <c r="J438" s="9">
        <f t="shared" si="160"/>
        <v>91.976666666666659</v>
      </c>
    </row>
    <row r="439" spans="1:10" ht="46.5" customHeight="1" x14ac:dyDescent="0.2">
      <c r="A439" s="20" t="s">
        <v>283</v>
      </c>
      <c r="B439" s="18" t="s">
        <v>134</v>
      </c>
      <c r="C439" s="18" t="s">
        <v>72</v>
      </c>
      <c r="D439" s="18" t="s">
        <v>72</v>
      </c>
      <c r="E439" s="18" t="s">
        <v>284</v>
      </c>
      <c r="F439" s="21" t="s">
        <v>0</v>
      </c>
      <c r="G439" s="142">
        <f t="shared" ref="G439:H439" si="177">G440</f>
        <v>150000</v>
      </c>
      <c r="H439" s="142">
        <f t="shared" si="177"/>
        <v>150000</v>
      </c>
      <c r="I439" s="9">
        <f>I440</f>
        <v>137965</v>
      </c>
      <c r="J439" s="9">
        <f t="shared" si="160"/>
        <v>91.976666666666659</v>
      </c>
    </row>
    <row r="440" spans="1:10" ht="54.75" customHeight="1" x14ac:dyDescent="0.2">
      <c r="A440" s="20" t="s">
        <v>27</v>
      </c>
      <c r="B440" s="18" t="s">
        <v>134</v>
      </c>
      <c r="C440" s="18" t="s">
        <v>72</v>
      </c>
      <c r="D440" s="18" t="s">
        <v>72</v>
      </c>
      <c r="E440" s="18" t="s">
        <v>284</v>
      </c>
      <c r="F440" s="18" t="s">
        <v>28</v>
      </c>
      <c r="G440" s="142">
        <f t="shared" ref="G440:I440" si="178">G441</f>
        <v>150000</v>
      </c>
      <c r="H440" s="142">
        <f t="shared" si="178"/>
        <v>150000</v>
      </c>
      <c r="I440" s="9">
        <f t="shared" si="178"/>
        <v>137965</v>
      </c>
      <c r="J440" s="9">
        <f t="shared" si="160"/>
        <v>91.976666666666659</v>
      </c>
    </row>
    <row r="441" spans="1:10" ht="49.5" customHeight="1" x14ac:dyDescent="0.2">
      <c r="A441" s="20" t="s">
        <v>29</v>
      </c>
      <c r="B441" s="18" t="s">
        <v>134</v>
      </c>
      <c r="C441" s="18" t="s">
        <v>72</v>
      </c>
      <c r="D441" s="18" t="s">
        <v>72</v>
      </c>
      <c r="E441" s="18" t="s">
        <v>284</v>
      </c>
      <c r="F441" s="18" t="s">
        <v>30</v>
      </c>
      <c r="G441" s="19">
        <v>150000</v>
      </c>
      <c r="H441" s="19">
        <v>150000</v>
      </c>
      <c r="I441" s="9">
        <v>137965</v>
      </c>
      <c r="J441" s="9">
        <f t="shared" si="160"/>
        <v>91.976666666666659</v>
      </c>
    </row>
    <row r="442" spans="1:10" ht="30.75" customHeight="1" x14ac:dyDescent="0.2">
      <c r="A442" s="24" t="s">
        <v>74</v>
      </c>
      <c r="B442" s="18" t="s">
        <v>134</v>
      </c>
      <c r="C442" s="18" t="s">
        <v>58</v>
      </c>
      <c r="D442" s="18" t="s">
        <v>0</v>
      </c>
      <c r="E442" s="18" t="s">
        <v>0</v>
      </c>
      <c r="F442" s="18" t="s">
        <v>0</v>
      </c>
      <c r="G442" s="49">
        <f>G443+G477</f>
        <v>88579583</v>
      </c>
      <c r="H442" s="49">
        <f>H443+H477</f>
        <v>88579583</v>
      </c>
      <c r="I442" s="9">
        <f>I443+I477</f>
        <v>38796857.370000005</v>
      </c>
      <c r="J442" s="9">
        <f t="shared" si="160"/>
        <v>43.798871089740857</v>
      </c>
    </row>
    <row r="443" spans="1:10" ht="30" customHeight="1" x14ac:dyDescent="0.2">
      <c r="A443" s="24" t="s">
        <v>136</v>
      </c>
      <c r="B443" s="18" t="s">
        <v>134</v>
      </c>
      <c r="C443" s="18" t="s">
        <v>58</v>
      </c>
      <c r="D443" s="18" t="s">
        <v>19</v>
      </c>
      <c r="E443" s="18" t="s">
        <v>0</v>
      </c>
      <c r="F443" s="18" t="s">
        <v>0</v>
      </c>
      <c r="G443" s="49">
        <f>G444+G447+G450+G453+G456+G459+G462+G465+G468+G471+G474</f>
        <v>75957503</v>
      </c>
      <c r="H443" s="142">
        <f t="shared" ref="H443:I443" si="179">H444+H447+H450+H453+H456+H459+H462+H465+H468+H471+H474</f>
        <v>75957503</v>
      </c>
      <c r="I443" s="142">
        <f t="shared" si="179"/>
        <v>33898520.250000007</v>
      </c>
      <c r="J443" s="9">
        <f t="shared" si="160"/>
        <v>44.628270955668469</v>
      </c>
    </row>
    <row r="444" spans="1:10" ht="42.75" customHeight="1" x14ac:dyDescent="0.2">
      <c r="A444" s="149" t="s">
        <v>339</v>
      </c>
      <c r="B444" s="147" t="s">
        <v>134</v>
      </c>
      <c r="C444" s="147" t="s">
        <v>58</v>
      </c>
      <c r="D444" s="147" t="s">
        <v>19</v>
      </c>
      <c r="E444" s="147" t="s">
        <v>340</v>
      </c>
      <c r="F444" s="150" t="s">
        <v>0</v>
      </c>
      <c r="G444" s="19">
        <f t="shared" ref="G444:I445" si="180">G445</f>
        <v>174640</v>
      </c>
      <c r="H444" s="148">
        <f t="shared" si="180"/>
        <v>174640</v>
      </c>
      <c r="I444" s="9">
        <f t="shared" si="180"/>
        <v>0</v>
      </c>
      <c r="J444" s="9">
        <f t="shared" si="160"/>
        <v>0</v>
      </c>
    </row>
    <row r="445" spans="1:10" ht="51.75" customHeight="1" x14ac:dyDescent="0.2">
      <c r="A445" s="149" t="s">
        <v>40</v>
      </c>
      <c r="B445" s="147" t="s">
        <v>134</v>
      </c>
      <c r="C445" s="147" t="s">
        <v>58</v>
      </c>
      <c r="D445" s="147" t="s">
        <v>19</v>
      </c>
      <c r="E445" s="147" t="s">
        <v>340</v>
      </c>
      <c r="F445" s="147" t="s">
        <v>41</v>
      </c>
      <c r="G445" s="19">
        <f t="shared" si="180"/>
        <v>174640</v>
      </c>
      <c r="H445" s="148">
        <f t="shared" si="180"/>
        <v>174640</v>
      </c>
      <c r="I445" s="9">
        <f t="shared" si="180"/>
        <v>0</v>
      </c>
      <c r="J445" s="9">
        <f t="shared" si="160"/>
        <v>0</v>
      </c>
    </row>
    <row r="446" spans="1:10" ht="39.75" customHeight="1" x14ac:dyDescent="0.2">
      <c r="A446" s="149" t="s">
        <v>104</v>
      </c>
      <c r="B446" s="147" t="s">
        <v>134</v>
      </c>
      <c r="C446" s="147" t="s">
        <v>58</v>
      </c>
      <c r="D446" s="147" t="s">
        <v>19</v>
      </c>
      <c r="E446" s="147" t="s">
        <v>340</v>
      </c>
      <c r="F446" s="147" t="s">
        <v>105</v>
      </c>
      <c r="G446" s="19">
        <v>174640</v>
      </c>
      <c r="H446" s="148">
        <v>174640</v>
      </c>
      <c r="I446" s="9">
        <v>0</v>
      </c>
      <c r="J446" s="9">
        <f t="shared" si="160"/>
        <v>0</v>
      </c>
    </row>
    <row r="447" spans="1:10" ht="124.5" customHeight="1" x14ac:dyDescent="0.2">
      <c r="A447" s="20" t="s">
        <v>137</v>
      </c>
      <c r="B447" s="18" t="s">
        <v>134</v>
      </c>
      <c r="C447" s="18" t="s">
        <v>58</v>
      </c>
      <c r="D447" s="18" t="s">
        <v>19</v>
      </c>
      <c r="E447" s="18" t="s">
        <v>211</v>
      </c>
      <c r="F447" s="21" t="s">
        <v>0</v>
      </c>
      <c r="G447" s="142">
        <f t="shared" ref="G447:H448" si="181">G448</f>
        <v>64800</v>
      </c>
      <c r="H447" s="142">
        <f t="shared" si="181"/>
        <v>64800</v>
      </c>
      <c r="I447" s="9">
        <f>I448</f>
        <v>32700</v>
      </c>
      <c r="J447" s="9">
        <f t="shared" si="160"/>
        <v>50.462962962962962</v>
      </c>
    </row>
    <row r="448" spans="1:10" ht="69.75" customHeight="1" x14ac:dyDescent="0.2">
      <c r="A448" s="20" t="s">
        <v>40</v>
      </c>
      <c r="B448" s="18" t="s">
        <v>134</v>
      </c>
      <c r="C448" s="18" t="s">
        <v>58</v>
      </c>
      <c r="D448" s="18" t="s">
        <v>19</v>
      </c>
      <c r="E448" s="18" t="s">
        <v>211</v>
      </c>
      <c r="F448" s="18" t="s">
        <v>41</v>
      </c>
      <c r="G448" s="142">
        <f t="shared" si="181"/>
        <v>64800</v>
      </c>
      <c r="H448" s="142">
        <f t="shared" si="181"/>
        <v>64800</v>
      </c>
      <c r="I448" s="9">
        <f>I449</f>
        <v>32700</v>
      </c>
      <c r="J448" s="9">
        <f t="shared" si="160"/>
        <v>50.462962962962962</v>
      </c>
    </row>
    <row r="449" spans="1:10" ht="31.5" customHeight="1" x14ac:dyDescent="0.2">
      <c r="A449" s="20" t="s">
        <v>104</v>
      </c>
      <c r="B449" s="18" t="s">
        <v>134</v>
      </c>
      <c r="C449" s="18" t="s">
        <v>58</v>
      </c>
      <c r="D449" s="18" t="s">
        <v>19</v>
      </c>
      <c r="E449" s="18" t="s">
        <v>211</v>
      </c>
      <c r="F449" s="18" t="s">
        <v>105</v>
      </c>
      <c r="G449" s="19">
        <v>64800</v>
      </c>
      <c r="H449" s="19">
        <v>64800</v>
      </c>
      <c r="I449" s="9">
        <v>32700</v>
      </c>
      <c r="J449" s="9">
        <f t="shared" si="160"/>
        <v>50.462962962962962</v>
      </c>
    </row>
    <row r="450" spans="1:10" ht="34.5" customHeight="1" x14ac:dyDescent="0.2">
      <c r="A450" s="20" t="s">
        <v>138</v>
      </c>
      <c r="B450" s="18" t="s">
        <v>134</v>
      </c>
      <c r="C450" s="18" t="s">
        <v>58</v>
      </c>
      <c r="D450" s="18" t="s">
        <v>19</v>
      </c>
      <c r="E450" s="18" t="s">
        <v>212</v>
      </c>
      <c r="F450" s="21" t="s">
        <v>0</v>
      </c>
      <c r="G450" s="49">
        <f t="shared" ref="G450:H451" si="182">G451</f>
        <v>6781904</v>
      </c>
      <c r="H450" s="49">
        <f t="shared" si="182"/>
        <v>6781904</v>
      </c>
      <c r="I450" s="9">
        <f>I451</f>
        <v>2692627.65</v>
      </c>
      <c r="J450" s="9">
        <f t="shared" si="160"/>
        <v>39.703122456466502</v>
      </c>
    </row>
    <row r="451" spans="1:10" ht="56.25" customHeight="1" x14ac:dyDescent="0.2">
      <c r="A451" s="20" t="s">
        <v>40</v>
      </c>
      <c r="B451" s="18" t="s">
        <v>134</v>
      </c>
      <c r="C451" s="18" t="s">
        <v>58</v>
      </c>
      <c r="D451" s="18" t="s">
        <v>19</v>
      </c>
      <c r="E451" s="18" t="s">
        <v>212</v>
      </c>
      <c r="F451" s="18" t="s">
        <v>41</v>
      </c>
      <c r="G451" s="53">
        <f t="shared" si="182"/>
        <v>6781904</v>
      </c>
      <c r="H451" s="53">
        <f t="shared" si="182"/>
        <v>6781904</v>
      </c>
      <c r="I451" s="19">
        <f>I452</f>
        <v>2692627.65</v>
      </c>
      <c r="J451" s="9">
        <f t="shared" si="160"/>
        <v>39.703122456466502</v>
      </c>
    </row>
    <row r="452" spans="1:10" ht="36" customHeight="1" x14ac:dyDescent="0.2">
      <c r="A452" s="20" t="s">
        <v>104</v>
      </c>
      <c r="B452" s="18" t="s">
        <v>134</v>
      </c>
      <c r="C452" s="18" t="s">
        <v>58</v>
      </c>
      <c r="D452" s="18" t="s">
        <v>19</v>
      </c>
      <c r="E452" s="18" t="s">
        <v>212</v>
      </c>
      <c r="F452" s="18" t="s">
        <v>105</v>
      </c>
      <c r="G452" s="19">
        <v>6781904</v>
      </c>
      <c r="H452" s="19">
        <v>6781904</v>
      </c>
      <c r="I452" s="19">
        <v>2692627.65</v>
      </c>
      <c r="J452" s="9">
        <f t="shared" si="160"/>
        <v>39.703122456466502</v>
      </c>
    </row>
    <row r="453" spans="1:10" ht="117.75" customHeight="1" x14ac:dyDescent="0.2">
      <c r="A453" s="20" t="s">
        <v>233</v>
      </c>
      <c r="B453" s="18" t="s">
        <v>134</v>
      </c>
      <c r="C453" s="18" t="s">
        <v>58</v>
      </c>
      <c r="D453" s="18" t="s">
        <v>19</v>
      </c>
      <c r="E453" s="18" t="s">
        <v>240</v>
      </c>
      <c r="F453" s="21" t="s">
        <v>0</v>
      </c>
      <c r="G453" s="88">
        <f t="shared" ref="G453:H454" si="183">G454</f>
        <v>48000</v>
      </c>
      <c r="H453" s="88">
        <f t="shared" si="183"/>
        <v>48000</v>
      </c>
      <c r="I453" s="9">
        <f>I454</f>
        <v>10000</v>
      </c>
      <c r="J453" s="9">
        <f t="shared" si="160"/>
        <v>20.833333333333336</v>
      </c>
    </row>
    <row r="454" spans="1:10" ht="60.75" customHeight="1" x14ac:dyDescent="0.2">
      <c r="A454" s="20" t="s">
        <v>40</v>
      </c>
      <c r="B454" s="18" t="s">
        <v>134</v>
      </c>
      <c r="C454" s="18" t="s">
        <v>58</v>
      </c>
      <c r="D454" s="18" t="s">
        <v>19</v>
      </c>
      <c r="E454" s="18" t="s">
        <v>240</v>
      </c>
      <c r="F454" s="18" t="s">
        <v>41</v>
      </c>
      <c r="G454" s="88">
        <f t="shared" si="183"/>
        <v>48000</v>
      </c>
      <c r="H454" s="88">
        <f t="shared" si="183"/>
        <v>48000</v>
      </c>
      <c r="I454" s="9">
        <f>I455</f>
        <v>10000</v>
      </c>
      <c r="J454" s="9">
        <f t="shared" si="160"/>
        <v>20.833333333333336</v>
      </c>
    </row>
    <row r="455" spans="1:10" ht="30" customHeight="1" x14ac:dyDescent="0.2">
      <c r="A455" s="20" t="s">
        <v>104</v>
      </c>
      <c r="B455" s="18" t="s">
        <v>134</v>
      </c>
      <c r="C455" s="18" t="s">
        <v>58</v>
      </c>
      <c r="D455" s="18" t="s">
        <v>19</v>
      </c>
      <c r="E455" s="18" t="s">
        <v>240</v>
      </c>
      <c r="F455" s="18" t="s">
        <v>105</v>
      </c>
      <c r="G455" s="19">
        <v>48000</v>
      </c>
      <c r="H455" s="19">
        <v>48000</v>
      </c>
      <c r="I455" s="9">
        <v>10000</v>
      </c>
      <c r="J455" s="9">
        <f t="shared" si="160"/>
        <v>20.833333333333336</v>
      </c>
    </row>
    <row r="456" spans="1:10" ht="31.5" customHeight="1" x14ac:dyDescent="0.2">
      <c r="A456" s="20" t="s">
        <v>139</v>
      </c>
      <c r="B456" s="18" t="s">
        <v>134</v>
      </c>
      <c r="C456" s="18" t="s">
        <v>58</v>
      </c>
      <c r="D456" s="18" t="s">
        <v>19</v>
      </c>
      <c r="E456" s="18" t="s">
        <v>213</v>
      </c>
      <c r="F456" s="21" t="s">
        <v>0</v>
      </c>
      <c r="G456" s="49">
        <f t="shared" ref="G456:H457" si="184">G457</f>
        <v>24992634</v>
      </c>
      <c r="H456" s="49">
        <f t="shared" si="184"/>
        <v>24992634</v>
      </c>
      <c r="I456" s="9">
        <f>I457</f>
        <v>10817999.119999999</v>
      </c>
      <c r="J456" s="9">
        <f t="shared" si="160"/>
        <v>43.284749898710153</v>
      </c>
    </row>
    <row r="457" spans="1:10" ht="57.75" customHeight="1" x14ac:dyDescent="0.2">
      <c r="A457" s="20" t="s">
        <v>40</v>
      </c>
      <c r="B457" s="18" t="s">
        <v>134</v>
      </c>
      <c r="C457" s="18" t="s">
        <v>58</v>
      </c>
      <c r="D457" s="18" t="s">
        <v>19</v>
      </c>
      <c r="E457" s="18" t="s">
        <v>213</v>
      </c>
      <c r="F457" s="18" t="s">
        <v>41</v>
      </c>
      <c r="G457" s="49">
        <f t="shared" si="184"/>
        <v>24992634</v>
      </c>
      <c r="H457" s="49">
        <f t="shared" si="184"/>
        <v>24992634</v>
      </c>
      <c r="I457" s="9">
        <f>I458</f>
        <v>10817999.119999999</v>
      </c>
      <c r="J457" s="9">
        <f t="shared" si="160"/>
        <v>43.284749898710153</v>
      </c>
    </row>
    <row r="458" spans="1:10" ht="42" customHeight="1" x14ac:dyDescent="0.2">
      <c r="A458" s="20" t="s">
        <v>104</v>
      </c>
      <c r="B458" s="18" t="s">
        <v>134</v>
      </c>
      <c r="C458" s="18" t="s">
        <v>58</v>
      </c>
      <c r="D458" s="18" t="s">
        <v>19</v>
      </c>
      <c r="E458" s="18" t="s">
        <v>213</v>
      </c>
      <c r="F458" s="18" t="s">
        <v>105</v>
      </c>
      <c r="G458" s="19">
        <v>24992634</v>
      </c>
      <c r="H458" s="19">
        <v>24992634</v>
      </c>
      <c r="I458" s="9">
        <v>10817999.119999999</v>
      </c>
      <c r="J458" s="9">
        <f t="shared" si="160"/>
        <v>43.284749898710153</v>
      </c>
    </row>
    <row r="459" spans="1:10" ht="100.5" customHeight="1" x14ac:dyDescent="0.2">
      <c r="A459" s="20" t="s">
        <v>233</v>
      </c>
      <c r="B459" s="18" t="s">
        <v>134</v>
      </c>
      <c r="C459" s="18" t="s">
        <v>58</v>
      </c>
      <c r="D459" s="18" t="s">
        <v>19</v>
      </c>
      <c r="E459" s="18" t="s">
        <v>241</v>
      </c>
      <c r="F459" s="21" t="s">
        <v>0</v>
      </c>
      <c r="G459" s="88">
        <f t="shared" ref="G459:H460" si="185">G460</f>
        <v>76470</v>
      </c>
      <c r="H459" s="88">
        <f t="shared" si="185"/>
        <v>76470</v>
      </c>
      <c r="I459" s="9">
        <f>I460</f>
        <v>21505.4</v>
      </c>
      <c r="J459" s="9">
        <f t="shared" ref="J459:J523" si="186">I459/H459*100</f>
        <v>28.122662482019095</v>
      </c>
    </row>
    <row r="460" spans="1:10" ht="58.5" customHeight="1" x14ac:dyDescent="0.2">
      <c r="A460" s="20" t="s">
        <v>40</v>
      </c>
      <c r="B460" s="18" t="s">
        <v>134</v>
      </c>
      <c r="C460" s="18" t="s">
        <v>58</v>
      </c>
      <c r="D460" s="18" t="s">
        <v>19</v>
      </c>
      <c r="E460" s="18" t="s">
        <v>241</v>
      </c>
      <c r="F460" s="18" t="s">
        <v>41</v>
      </c>
      <c r="G460" s="88">
        <f t="shared" si="185"/>
        <v>76470</v>
      </c>
      <c r="H460" s="88">
        <f t="shared" si="185"/>
        <v>76470</v>
      </c>
      <c r="I460" s="9">
        <f>I461</f>
        <v>21505.4</v>
      </c>
      <c r="J460" s="9">
        <f t="shared" si="186"/>
        <v>28.122662482019095</v>
      </c>
    </row>
    <row r="461" spans="1:10" ht="33.75" customHeight="1" x14ac:dyDescent="0.2">
      <c r="A461" s="20" t="s">
        <v>104</v>
      </c>
      <c r="B461" s="18" t="s">
        <v>134</v>
      </c>
      <c r="C461" s="18" t="s">
        <v>58</v>
      </c>
      <c r="D461" s="18" t="s">
        <v>19</v>
      </c>
      <c r="E461" s="18" t="s">
        <v>241</v>
      </c>
      <c r="F461" s="18" t="s">
        <v>105</v>
      </c>
      <c r="G461" s="19">
        <v>76470</v>
      </c>
      <c r="H461" s="19">
        <v>76470</v>
      </c>
      <c r="I461" s="9">
        <v>21505.4</v>
      </c>
      <c r="J461" s="9">
        <f t="shared" si="186"/>
        <v>28.122662482019095</v>
      </c>
    </row>
    <row r="462" spans="1:10" ht="39.75" customHeight="1" x14ac:dyDescent="0.2">
      <c r="A462" s="20" t="s">
        <v>135</v>
      </c>
      <c r="B462" s="18" t="s">
        <v>134</v>
      </c>
      <c r="C462" s="18" t="s">
        <v>58</v>
      </c>
      <c r="D462" s="18" t="s">
        <v>19</v>
      </c>
      <c r="E462" s="18" t="s">
        <v>214</v>
      </c>
      <c r="F462" s="21" t="s">
        <v>0</v>
      </c>
      <c r="G462" s="142">
        <f t="shared" ref="G462:H463" si="187">G463</f>
        <v>166064</v>
      </c>
      <c r="H462" s="142">
        <f t="shared" si="187"/>
        <v>166064</v>
      </c>
      <c r="I462" s="9">
        <f>I463</f>
        <v>166063.64000000001</v>
      </c>
      <c r="J462" s="9">
        <f t="shared" si="186"/>
        <v>99.999783216109464</v>
      </c>
    </row>
    <row r="463" spans="1:10" ht="63.75" customHeight="1" x14ac:dyDescent="0.2">
      <c r="A463" s="20" t="s">
        <v>40</v>
      </c>
      <c r="B463" s="18" t="s">
        <v>134</v>
      </c>
      <c r="C463" s="18" t="s">
        <v>58</v>
      </c>
      <c r="D463" s="18" t="s">
        <v>19</v>
      </c>
      <c r="E463" s="18" t="s">
        <v>214</v>
      </c>
      <c r="F463" s="18" t="s">
        <v>41</v>
      </c>
      <c r="G463" s="142">
        <f t="shared" si="187"/>
        <v>166064</v>
      </c>
      <c r="H463" s="142">
        <f t="shared" si="187"/>
        <v>166064</v>
      </c>
      <c r="I463" s="9">
        <f>I464</f>
        <v>166063.64000000001</v>
      </c>
      <c r="J463" s="9">
        <f t="shared" si="186"/>
        <v>99.999783216109464</v>
      </c>
    </row>
    <row r="464" spans="1:10" ht="33" customHeight="1" x14ac:dyDescent="0.2">
      <c r="A464" s="20" t="s">
        <v>104</v>
      </c>
      <c r="B464" s="18" t="s">
        <v>134</v>
      </c>
      <c r="C464" s="18" t="s">
        <v>58</v>
      </c>
      <c r="D464" s="18" t="s">
        <v>19</v>
      </c>
      <c r="E464" s="18" t="s">
        <v>214</v>
      </c>
      <c r="F464" s="18" t="s">
        <v>105</v>
      </c>
      <c r="G464" s="19">
        <v>166064</v>
      </c>
      <c r="H464" s="19">
        <v>166064</v>
      </c>
      <c r="I464" s="9">
        <v>166063.64000000001</v>
      </c>
      <c r="J464" s="9">
        <f t="shared" si="186"/>
        <v>99.999783216109464</v>
      </c>
    </row>
    <row r="465" spans="1:10" ht="30.75" customHeight="1" x14ac:dyDescent="0.2">
      <c r="A465" s="20" t="s">
        <v>140</v>
      </c>
      <c r="B465" s="18" t="s">
        <v>134</v>
      </c>
      <c r="C465" s="18" t="s">
        <v>58</v>
      </c>
      <c r="D465" s="18" t="s">
        <v>19</v>
      </c>
      <c r="E465" s="18" t="s">
        <v>215</v>
      </c>
      <c r="F465" s="21" t="s">
        <v>0</v>
      </c>
      <c r="G465" s="49">
        <f t="shared" ref="G465:H466" si="188">G466</f>
        <v>3327842</v>
      </c>
      <c r="H465" s="49">
        <f t="shared" si="188"/>
        <v>3327842</v>
      </c>
      <c r="I465" s="9">
        <f>I466</f>
        <v>1191287.82</v>
      </c>
      <c r="J465" s="9">
        <f t="shared" si="186"/>
        <v>35.797607578725192</v>
      </c>
    </row>
    <row r="466" spans="1:10" ht="50.25" customHeight="1" x14ac:dyDescent="0.2">
      <c r="A466" s="20" t="s">
        <v>40</v>
      </c>
      <c r="B466" s="18" t="s">
        <v>134</v>
      </c>
      <c r="C466" s="18" t="s">
        <v>58</v>
      </c>
      <c r="D466" s="18" t="s">
        <v>19</v>
      </c>
      <c r="E466" s="18" t="s">
        <v>215</v>
      </c>
      <c r="F466" s="18" t="s">
        <v>41</v>
      </c>
      <c r="G466" s="49">
        <f t="shared" si="188"/>
        <v>3327842</v>
      </c>
      <c r="H466" s="49">
        <f t="shared" si="188"/>
        <v>3327842</v>
      </c>
      <c r="I466" s="9">
        <f>I467</f>
        <v>1191287.82</v>
      </c>
      <c r="J466" s="9">
        <f t="shared" si="186"/>
        <v>35.797607578725192</v>
      </c>
    </row>
    <row r="467" spans="1:10" ht="36" customHeight="1" x14ac:dyDescent="0.2">
      <c r="A467" s="20" t="s">
        <v>104</v>
      </c>
      <c r="B467" s="18" t="s">
        <v>134</v>
      </c>
      <c r="C467" s="18" t="s">
        <v>58</v>
      </c>
      <c r="D467" s="18" t="s">
        <v>19</v>
      </c>
      <c r="E467" s="18" t="s">
        <v>215</v>
      </c>
      <c r="F467" s="18" t="s">
        <v>105</v>
      </c>
      <c r="G467" s="19">
        <v>3327842</v>
      </c>
      <c r="H467" s="19">
        <v>3327842</v>
      </c>
      <c r="I467" s="9">
        <v>1191287.82</v>
      </c>
      <c r="J467" s="9">
        <f t="shared" si="186"/>
        <v>35.797607578725192</v>
      </c>
    </row>
    <row r="468" spans="1:10" ht="103.5" customHeight="1" x14ac:dyDescent="0.2">
      <c r="A468" s="20" t="s">
        <v>233</v>
      </c>
      <c r="B468" s="18" t="s">
        <v>134</v>
      </c>
      <c r="C468" s="18" t="s">
        <v>58</v>
      </c>
      <c r="D468" s="18" t="s">
        <v>19</v>
      </c>
      <c r="E468" s="18" t="s">
        <v>242</v>
      </c>
      <c r="F468" s="21" t="s">
        <v>0</v>
      </c>
      <c r="G468" s="88">
        <f t="shared" ref="G468:H469" si="189">G469</f>
        <v>129000</v>
      </c>
      <c r="H468" s="88">
        <f t="shared" si="189"/>
        <v>129000</v>
      </c>
      <c r="I468" s="9">
        <f>I469</f>
        <v>35135.120000000003</v>
      </c>
      <c r="J468" s="9">
        <f t="shared" si="186"/>
        <v>27.23652713178295</v>
      </c>
    </row>
    <row r="469" spans="1:10" ht="29.25" customHeight="1" x14ac:dyDescent="0.2">
      <c r="A469" s="20" t="s">
        <v>40</v>
      </c>
      <c r="B469" s="18" t="s">
        <v>134</v>
      </c>
      <c r="C469" s="18" t="s">
        <v>58</v>
      </c>
      <c r="D469" s="18" t="s">
        <v>19</v>
      </c>
      <c r="E469" s="18" t="s">
        <v>242</v>
      </c>
      <c r="F469" s="18" t="s">
        <v>41</v>
      </c>
      <c r="G469" s="88">
        <f t="shared" si="189"/>
        <v>129000</v>
      </c>
      <c r="H469" s="88">
        <f t="shared" si="189"/>
        <v>129000</v>
      </c>
      <c r="I469" s="9">
        <f>I470</f>
        <v>35135.120000000003</v>
      </c>
      <c r="J469" s="9">
        <f t="shared" si="186"/>
        <v>27.23652713178295</v>
      </c>
    </row>
    <row r="470" spans="1:10" ht="27.75" customHeight="1" x14ac:dyDescent="0.2">
      <c r="A470" s="20" t="s">
        <v>104</v>
      </c>
      <c r="B470" s="18" t="s">
        <v>134</v>
      </c>
      <c r="C470" s="18" t="s">
        <v>58</v>
      </c>
      <c r="D470" s="18" t="s">
        <v>19</v>
      </c>
      <c r="E470" s="18" t="s">
        <v>242</v>
      </c>
      <c r="F470" s="18" t="s">
        <v>105</v>
      </c>
      <c r="G470" s="19">
        <v>129000</v>
      </c>
      <c r="H470" s="19">
        <v>129000</v>
      </c>
      <c r="I470" s="9">
        <v>35135.120000000003</v>
      </c>
      <c r="J470" s="9">
        <f t="shared" si="186"/>
        <v>27.23652713178295</v>
      </c>
    </row>
    <row r="471" spans="1:10" ht="50.25" customHeight="1" x14ac:dyDescent="0.2">
      <c r="A471" s="20" t="s">
        <v>141</v>
      </c>
      <c r="B471" s="18" t="s">
        <v>134</v>
      </c>
      <c r="C471" s="18" t="s">
        <v>58</v>
      </c>
      <c r="D471" s="18" t="s">
        <v>19</v>
      </c>
      <c r="E471" s="18" t="s">
        <v>216</v>
      </c>
      <c r="F471" s="21" t="s">
        <v>0</v>
      </c>
      <c r="G471" s="49">
        <f t="shared" ref="G471:H472" si="190">G472</f>
        <v>40141709</v>
      </c>
      <c r="H471" s="49">
        <f t="shared" si="190"/>
        <v>40141709</v>
      </c>
      <c r="I471" s="9">
        <f>I472</f>
        <v>18916211.48</v>
      </c>
      <c r="J471" s="9">
        <f t="shared" si="186"/>
        <v>47.123582805106778</v>
      </c>
    </row>
    <row r="472" spans="1:10" ht="31.5" customHeight="1" x14ac:dyDescent="0.2">
      <c r="A472" s="20" t="s">
        <v>40</v>
      </c>
      <c r="B472" s="18" t="s">
        <v>134</v>
      </c>
      <c r="C472" s="18" t="s">
        <v>58</v>
      </c>
      <c r="D472" s="18" t="s">
        <v>19</v>
      </c>
      <c r="E472" s="18" t="s">
        <v>216</v>
      </c>
      <c r="F472" s="18" t="s">
        <v>41</v>
      </c>
      <c r="G472" s="49">
        <f t="shared" si="190"/>
        <v>40141709</v>
      </c>
      <c r="H472" s="49">
        <f t="shared" si="190"/>
        <v>40141709</v>
      </c>
      <c r="I472" s="9">
        <f>I473</f>
        <v>18916211.48</v>
      </c>
      <c r="J472" s="9">
        <f t="shared" si="186"/>
        <v>47.123582805106778</v>
      </c>
    </row>
    <row r="473" spans="1:10" ht="37.5" customHeight="1" x14ac:dyDescent="0.2">
      <c r="A473" s="20" t="s">
        <v>104</v>
      </c>
      <c r="B473" s="18" t="s">
        <v>134</v>
      </c>
      <c r="C473" s="18" t="s">
        <v>58</v>
      </c>
      <c r="D473" s="18" t="s">
        <v>19</v>
      </c>
      <c r="E473" s="18" t="s">
        <v>216</v>
      </c>
      <c r="F473" s="18" t="s">
        <v>105</v>
      </c>
      <c r="G473" s="19">
        <v>40141709</v>
      </c>
      <c r="H473" s="19">
        <v>40141709</v>
      </c>
      <c r="I473" s="9">
        <v>18916211.48</v>
      </c>
      <c r="J473" s="9">
        <f t="shared" si="186"/>
        <v>47.123582805106778</v>
      </c>
    </row>
    <row r="474" spans="1:10" ht="110.25" customHeight="1" x14ac:dyDescent="0.2">
      <c r="A474" s="20" t="s">
        <v>233</v>
      </c>
      <c r="B474" s="18" t="s">
        <v>134</v>
      </c>
      <c r="C474" s="18" t="s">
        <v>58</v>
      </c>
      <c r="D474" s="18" t="s">
        <v>19</v>
      </c>
      <c r="E474" s="18" t="s">
        <v>243</v>
      </c>
      <c r="F474" s="21" t="s">
        <v>0</v>
      </c>
      <c r="G474" s="88">
        <f t="shared" ref="G474:H475" si="191">G475</f>
        <v>54440</v>
      </c>
      <c r="H474" s="88">
        <f t="shared" si="191"/>
        <v>54440</v>
      </c>
      <c r="I474" s="9">
        <f>I475</f>
        <v>14990.02</v>
      </c>
      <c r="J474" s="9">
        <f t="shared" si="186"/>
        <v>27.534937545922116</v>
      </c>
    </row>
    <row r="475" spans="1:10" ht="54.75" customHeight="1" x14ac:dyDescent="0.2">
      <c r="A475" s="20" t="s">
        <v>40</v>
      </c>
      <c r="B475" s="18" t="s">
        <v>134</v>
      </c>
      <c r="C475" s="18" t="s">
        <v>58</v>
      </c>
      <c r="D475" s="18" t="s">
        <v>19</v>
      </c>
      <c r="E475" s="18" t="s">
        <v>243</v>
      </c>
      <c r="F475" s="18" t="s">
        <v>41</v>
      </c>
      <c r="G475" s="88">
        <f t="shared" si="191"/>
        <v>54440</v>
      </c>
      <c r="H475" s="88">
        <f t="shared" si="191"/>
        <v>54440</v>
      </c>
      <c r="I475" s="9">
        <f>I476</f>
        <v>14990.02</v>
      </c>
      <c r="J475" s="9">
        <f t="shared" si="186"/>
        <v>27.534937545922116</v>
      </c>
    </row>
    <row r="476" spans="1:10" ht="37.5" customHeight="1" x14ac:dyDescent="0.2">
      <c r="A476" s="20" t="s">
        <v>104</v>
      </c>
      <c r="B476" s="18" t="s">
        <v>134</v>
      </c>
      <c r="C476" s="18" t="s">
        <v>58</v>
      </c>
      <c r="D476" s="18" t="s">
        <v>19</v>
      </c>
      <c r="E476" s="18" t="s">
        <v>243</v>
      </c>
      <c r="F476" s="18" t="s">
        <v>105</v>
      </c>
      <c r="G476" s="19">
        <v>54440</v>
      </c>
      <c r="H476" s="19">
        <v>54440</v>
      </c>
      <c r="I476" s="9">
        <v>14990.02</v>
      </c>
      <c r="J476" s="9">
        <f t="shared" si="186"/>
        <v>27.534937545922116</v>
      </c>
    </row>
    <row r="477" spans="1:10" ht="42.75" customHeight="1" x14ac:dyDescent="0.2">
      <c r="A477" s="24" t="s">
        <v>75</v>
      </c>
      <c r="B477" s="18" t="s">
        <v>134</v>
      </c>
      <c r="C477" s="18" t="s">
        <v>58</v>
      </c>
      <c r="D477" s="18" t="s">
        <v>20</v>
      </c>
      <c r="E477" s="18" t="s">
        <v>0</v>
      </c>
      <c r="F477" s="18" t="s">
        <v>0</v>
      </c>
      <c r="G477" s="89">
        <f>G478+G481+G486</f>
        <v>12622080</v>
      </c>
      <c r="H477" s="142">
        <f t="shared" ref="H477:I477" si="192">H478+H481+H486</f>
        <v>12622080</v>
      </c>
      <c r="I477" s="142">
        <f t="shared" si="192"/>
        <v>4898337.12</v>
      </c>
      <c r="J477" s="9">
        <f t="shared" si="186"/>
        <v>38.80768557955583</v>
      </c>
    </row>
    <row r="478" spans="1:10" ht="47.25" customHeight="1" x14ac:dyDescent="0.2">
      <c r="A478" s="20" t="s">
        <v>285</v>
      </c>
      <c r="B478" s="18" t="s">
        <v>134</v>
      </c>
      <c r="C478" s="18" t="s">
        <v>58</v>
      </c>
      <c r="D478" s="18" t="s">
        <v>20</v>
      </c>
      <c r="E478" s="18" t="s">
        <v>286</v>
      </c>
      <c r="F478" s="21" t="s">
        <v>0</v>
      </c>
      <c r="G478" s="14">
        <f t="shared" ref="G478:I479" si="193">G479</f>
        <v>250000</v>
      </c>
      <c r="H478" s="14">
        <f t="shared" si="193"/>
        <v>250000</v>
      </c>
      <c r="I478" s="14">
        <f t="shared" si="193"/>
        <v>30101.9</v>
      </c>
      <c r="J478" s="14">
        <f t="shared" si="186"/>
        <v>12.040760000000001</v>
      </c>
    </row>
    <row r="479" spans="1:10" ht="53.25" customHeight="1" x14ac:dyDescent="0.2">
      <c r="A479" s="20" t="s">
        <v>40</v>
      </c>
      <c r="B479" s="18" t="s">
        <v>134</v>
      </c>
      <c r="C479" s="18" t="s">
        <v>58</v>
      </c>
      <c r="D479" s="18" t="s">
        <v>20</v>
      </c>
      <c r="E479" s="18" t="s">
        <v>286</v>
      </c>
      <c r="F479" s="18" t="s">
        <v>41</v>
      </c>
      <c r="G479" s="12">
        <f t="shared" si="193"/>
        <v>250000</v>
      </c>
      <c r="H479" s="12">
        <f t="shared" si="193"/>
        <v>250000</v>
      </c>
      <c r="I479" s="12">
        <f>I480</f>
        <v>30101.9</v>
      </c>
      <c r="J479" s="12">
        <f t="shared" si="186"/>
        <v>12.040760000000001</v>
      </c>
    </row>
    <row r="480" spans="1:10" ht="35.25" customHeight="1" x14ac:dyDescent="0.2">
      <c r="A480" s="20" t="s">
        <v>104</v>
      </c>
      <c r="B480" s="18" t="s">
        <v>134</v>
      </c>
      <c r="C480" s="18" t="s">
        <v>58</v>
      </c>
      <c r="D480" s="18" t="s">
        <v>20</v>
      </c>
      <c r="E480" s="18" t="s">
        <v>286</v>
      </c>
      <c r="F480" s="18" t="s">
        <v>105</v>
      </c>
      <c r="G480" s="19">
        <v>250000</v>
      </c>
      <c r="H480" s="19">
        <v>250000</v>
      </c>
      <c r="I480" s="12">
        <v>30101.9</v>
      </c>
      <c r="J480" s="12">
        <f t="shared" si="186"/>
        <v>12.040760000000001</v>
      </c>
    </row>
    <row r="481" spans="1:10" ht="47.25" x14ac:dyDescent="0.2">
      <c r="A481" s="20" t="s">
        <v>26</v>
      </c>
      <c r="B481" s="18" t="s">
        <v>134</v>
      </c>
      <c r="C481" s="18" t="s">
        <v>58</v>
      </c>
      <c r="D481" s="18" t="s">
        <v>20</v>
      </c>
      <c r="E481" s="18" t="s">
        <v>217</v>
      </c>
      <c r="F481" s="21" t="s">
        <v>0</v>
      </c>
      <c r="G481" s="12">
        <f t="shared" ref="G481:H481" si="194">G482+G484</f>
        <v>4140988</v>
      </c>
      <c r="H481" s="12">
        <f t="shared" si="194"/>
        <v>4140988</v>
      </c>
      <c r="I481" s="12">
        <f>I482+I484</f>
        <v>1584838.85</v>
      </c>
      <c r="J481" s="12">
        <f t="shared" si="186"/>
        <v>38.271998131846793</v>
      </c>
    </row>
    <row r="482" spans="1:10" ht="110.25" x14ac:dyDescent="0.2">
      <c r="A482" s="20" t="s">
        <v>22</v>
      </c>
      <c r="B482" s="18" t="s">
        <v>134</v>
      </c>
      <c r="C482" s="18" t="s">
        <v>58</v>
      </c>
      <c r="D482" s="18" t="s">
        <v>20</v>
      </c>
      <c r="E482" s="18" t="s">
        <v>217</v>
      </c>
      <c r="F482" s="18" t="s">
        <v>23</v>
      </c>
      <c r="G482" s="19">
        <f>G483</f>
        <v>4129438</v>
      </c>
      <c r="H482" s="148">
        <f>H483</f>
        <v>4129438</v>
      </c>
      <c r="I482" s="12">
        <f>I483</f>
        <v>1584838.85</v>
      </c>
      <c r="J482" s="12">
        <f t="shared" si="186"/>
        <v>38.379044557637144</v>
      </c>
    </row>
    <row r="483" spans="1:10" ht="47.25" x14ac:dyDescent="0.2">
      <c r="A483" s="20" t="s">
        <v>24</v>
      </c>
      <c r="B483" s="18" t="s">
        <v>134</v>
      </c>
      <c r="C483" s="18" t="s">
        <v>58</v>
      </c>
      <c r="D483" s="18" t="s">
        <v>20</v>
      </c>
      <c r="E483" s="18" t="s">
        <v>217</v>
      </c>
      <c r="F483" s="18" t="s">
        <v>25</v>
      </c>
      <c r="G483" s="19">
        <v>4129438</v>
      </c>
      <c r="H483" s="148">
        <v>4129438</v>
      </c>
      <c r="I483" s="12">
        <v>1584838.85</v>
      </c>
      <c r="J483" s="12">
        <f t="shared" si="186"/>
        <v>38.379044557637144</v>
      </c>
    </row>
    <row r="484" spans="1:10" ht="47.25" x14ac:dyDescent="0.2">
      <c r="A484" s="20" t="s">
        <v>27</v>
      </c>
      <c r="B484" s="18" t="s">
        <v>134</v>
      </c>
      <c r="C484" s="18" t="s">
        <v>58</v>
      </c>
      <c r="D484" s="18" t="s">
        <v>20</v>
      </c>
      <c r="E484" s="18" t="s">
        <v>217</v>
      </c>
      <c r="F484" s="18" t="s">
        <v>28</v>
      </c>
      <c r="G484" s="12">
        <f t="shared" ref="G484:H484" si="195">G485</f>
        <v>11550</v>
      </c>
      <c r="H484" s="12">
        <f t="shared" si="195"/>
        <v>11550</v>
      </c>
      <c r="I484" s="12">
        <f>I485</f>
        <v>0</v>
      </c>
      <c r="J484" s="12">
        <f t="shared" si="186"/>
        <v>0</v>
      </c>
    </row>
    <row r="485" spans="1:10" ht="47.25" x14ac:dyDescent="0.2">
      <c r="A485" s="20" t="s">
        <v>29</v>
      </c>
      <c r="B485" s="18" t="s">
        <v>134</v>
      </c>
      <c r="C485" s="18" t="s">
        <v>58</v>
      </c>
      <c r="D485" s="18" t="s">
        <v>20</v>
      </c>
      <c r="E485" s="18" t="s">
        <v>217</v>
      </c>
      <c r="F485" s="18" t="s">
        <v>30</v>
      </c>
      <c r="G485" s="19">
        <v>11550</v>
      </c>
      <c r="H485" s="19">
        <v>11550</v>
      </c>
      <c r="I485" s="12">
        <v>0</v>
      </c>
      <c r="J485" s="12">
        <f t="shared" si="186"/>
        <v>0</v>
      </c>
    </row>
    <row r="486" spans="1:10" s="10" customFormat="1" ht="66" customHeight="1" x14ac:dyDescent="0.2">
      <c r="A486" s="20" t="s">
        <v>45</v>
      </c>
      <c r="B486" s="18" t="s">
        <v>134</v>
      </c>
      <c r="C486" s="18" t="s">
        <v>58</v>
      </c>
      <c r="D486" s="18" t="s">
        <v>20</v>
      </c>
      <c r="E486" s="18" t="s">
        <v>218</v>
      </c>
      <c r="F486" s="21" t="s">
        <v>0</v>
      </c>
      <c r="G486" s="12">
        <f t="shared" ref="G486:H486" si="196">G487+G489</f>
        <v>8231092</v>
      </c>
      <c r="H486" s="12">
        <f t="shared" si="196"/>
        <v>8231092</v>
      </c>
      <c r="I486" s="12">
        <f>I487+I489</f>
        <v>3283396.37</v>
      </c>
      <c r="J486" s="12">
        <f t="shared" si="186"/>
        <v>39.890167307083921</v>
      </c>
    </row>
    <row r="487" spans="1:10" ht="110.25" x14ac:dyDescent="0.2">
      <c r="A487" s="20" t="s">
        <v>22</v>
      </c>
      <c r="B487" s="18" t="s">
        <v>134</v>
      </c>
      <c r="C487" s="18" t="s">
        <v>58</v>
      </c>
      <c r="D487" s="18" t="s">
        <v>20</v>
      </c>
      <c r="E487" s="18" t="s">
        <v>218</v>
      </c>
      <c r="F487" s="18" t="s">
        <v>23</v>
      </c>
      <c r="G487" s="12">
        <f t="shared" ref="G487:H487" si="197">G488</f>
        <v>8016230</v>
      </c>
      <c r="H487" s="12">
        <f t="shared" si="197"/>
        <v>8016230</v>
      </c>
      <c r="I487" s="12">
        <f>I488</f>
        <v>3202046.22</v>
      </c>
      <c r="J487" s="12">
        <f t="shared" si="186"/>
        <v>39.944540263939537</v>
      </c>
    </row>
    <row r="488" spans="1:10" ht="31.5" x14ac:dyDescent="0.2">
      <c r="A488" s="20" t="s">
        <v>46</v>
      </c>
      <c r="B488" s="18" t="s">
        <v>134</v>
      </c>
      <c r="C488" s="18" t="s">
        <v>58</v>
      </c>
      <c r="D488" s="18" t="s">
        <v>20</v>
      </c>
      <c r="E488" s="18" t="s">
        <v>218</v>
      </c>
      <c r="F488" s="18" t="s">
        <v>47</v>
      </c>
      <c r="G488" s="19">
        <v>8016230</v>
      </c>
      <c r="H488" s="19">
        <v>8016230</v>
      </c>
      <c r="I488" s="12">
        <v>3202046.22</v>
      </c>
      <c r="J488" s="12">
        <f t="shared" si="186"/>
        <v>39.944540263939537</v>
      </c>
    </row>
    <row r="489" spans="1:10" ht="47.25" x14ac:dyDescent="0.2">
      <c r="A489" s="20" t="s">
        <v>27</v>
      </c>
      <c r="B489" s="18" t="s">
        <v>134</v>
      </c>
      <c r="C489" s="18" t="s">
        <v>58</v>
      </c>
      <c r="D489" s="18" t="s">
        <v>20</v>
      </c>
      <c r="E489" s="18" t="s">
        <v>218</v>
      </c>
      <c r="F489" s="18" t="s">
        <v>28</v>
      </c>
      <c r="G489" s="19">
        <f>G490</f>
        <v>214862</v>
      </c>
      <c r="H489" s="19">
        <f>H490</f>
        <v>214862</v>
      </c>
      <c r="I489" s="12">
        <f>I490</f>
        <v>81350.149999999994</v>
      </c>
      <c r="J489" s="12">
        <f t="shared" si="186"/>
        <v>37.861580921707883</v>
      </c>
    </row>
    <row r="490" spans="1:10" ht="47.25" x14ac:dyDescent="0.2">
      <c r="A490" s="20" t="s">
        <v>29</v>
      </c>
      <c r="B490" s="18" t="s">
        <v>134</v>
      </c>
      <c r="C490" s="18" t="s">
        <v>58</v>
      </c>
      <c r="D490" s="18" t="s">
        <v>20</v>
      </c>
      <c r="E490" s="18" t="s">
        <v>218</v>
      </c>
      <c r="F490" s="18" t="s">
        <v>30</v>
      </c>
      <c r="G490" s="19">
        <v>214862</v>
      </c>
      <c r="H490" s="19">
        <v>214862</v>
      </c>
      <c r="I490" s="13">
        <v>81350.149999999994</v>
      </c>
      <c r="J490" s="12">
        <f t="shared" si="186"/>
        <v>37.861580921707883</v>
      </c>
    </row>
    <row r="491" spans="1:10" ht="15.75" x14ac:dyDescent="0.2">
      <c r="A491" s="24" t="s">
        <v>124</v>
      </c>
      <c r="B491" s="18" t="s">
        <v>134</v>
      </c>
      <c r="C491" s="18" t="s">
        <v>125</v>
      </c>
      <c r="D491" s="18" t="s">
        <v>0</v>
      </c>
      <c r="E491" s="18" t="s">
        <v>0</v>
      </c>
      <c r="F491" s="18" t="s">
        <v>0</v>
      </c>
      <c r="G491" s="13">
        <f t="shared" ref="G491:H491" si="198">G492+G498</f>
        <v>48572998</v>
      </c>
      <c r="H491" s="13">
        <f t="shared" si="198"/>
        <v>48572998</v>
      </c>
      <c r="I491" s="13">
        <f>I492+I498</f>
        <v>19551801.77</v>
      </c>
      <c r="J491" s="12">
        <f t="shared" si="186"/>
        <v>40.252408900105365</v>
      </c>
    </row>
    <row r="492" spans="1:10" ht="15.75" x14ac:dyDescent="0.2">
      <c r="A492" s="24" t="s">
        <v>126</v>
      </c>
      <c r="B492" s="18" t="s">
        <v>134</v>
      </c>
      <c r="C492" s="18" t="s">
        <v>125</v>
      </c>
      <c r="D492" s="18" t="s">
        <v>19</v>
      </c>
      <c r="E492" s="18" t="s">
        <v>0</v>
      </c>
      <c r="F492" s="18" t="s">
        <v>0</v>
      </c>
      <c r="G492" s="12">
        <f t="shared" ref="G492:H492" si="199">G493</f>
        <v>130000</v>
      </c>
      <c r="H492" s="12">
        <f t="shared" si="199"/>
        <v>130000</v>
      </c>
      <c r="I492" s="12">
        <f>I493</f>
        <v>84416</v>
      </c>
      <c r="J492" s="12">
        <f t="shared" si="186"/>
        <v>64.935384615384621</v>
      </c>
    </row>
    <row r="493" spans="1:10" ht="31.5" x14ac:dyDescent="0.2">
      <c r="A493" s="20" t="s">
        <v>287</v>
      </c>
      <c r="B493" s="18" t="s">
        <v>134</v>
      </c>
      <c r="C493" s="18" t="s">
        <v>125</v>
      </c>
      <c r="D493" s="18" t="s">
        <v>19</v>
      </c>
      <c r="E493" s="18" t="s">
        <v>288</v>
      </c>
      <c r="F493" s="21" t="s">
        <v>0</v>
      </c>
      <c r="G493" s="12">
        <f t="shared" ref="G493:H493" si="200">G494+G496</f>
        <v>130000</v>
      </c>
      <c r="H493" s="12">
        <f t="shared" si="200"/>
        <v>130000</v>
      </c>
      <c r="I493" s="12">
        <f>I494+I496</f>
        <v>84416</v>
      </c>
      <c r="J493" s="12">
        <f t="shared" si="186"/>
        <v>64.935384615384621</v>
      </c>
    </row>
    <row r="494" spans="1:10" ht="110.25" x14ac:dyDescent="0.2">
      <c r="A494" s="20" t="s">
        <v>22</v>
      </c>
      <c r="B494" s="18" t="s">
        <v>134</v>
      </c>
      <c r="C494" s="18" t="s">
        <v>125</v>
      </c>
      <c r="D494" s="18" t="s">
        <v>19</v>
      </c>
      <c r="E494" s="18" t="s">
        <v>288</v>
      </c>
      <c r="F494" s="18" t="s">
        <v>23</v>
      </c>
      <c r="G494" s="12">
        <f t="shared" ref="G494:H494" si="201">G495</f>
        <v>30000</v>
      </c>
      <c r="H494" s="12">
        <f t="shared" si="201"/>
        <v>30000</v>
      </c>
      <c r="I494" s="12">
        <f>I495</f>
        <v>10800</v>
      </c>
      <c r="J494" s="12">
        <f t="shared" si="186"/>
        <v>36</v>
      </c>
    </row>
    <row r="495" spans="1:10" ht="47.25" x14ac:dyDescent="0.2">
      <c r="A495" s="20" t="s">
        <v>24</v>
      </c>
      <c r="B495" s="18" t="s">
        <v>134</v>
      </c>
      <c r="C495" s="18" t="s">
        <v>125</v>
      </c>
      <c r="D495" s="18" t="s">
        <v>19</v>
      </c>
      <c r="E495" s="18" t="s">
        <v>288</v>
      </c>
      <c r="F495" s="18" t="s">
        <v>25</v>
      </c>
      <c r="G495" s="12">
        <v>30000</v>
      </c>
      <c r="H495" s="12">
        <v>30000</v>
      </c>
      <c r="I495" s="12">
        <v>10800</v>
      </c>
      <c r="J495" s="12">
        <f t="shared" si="186"/>
        <v>36</v>
      </c>
    </row>
    <row r="496" spans="1:10" ht="47.25" x14ac:dyDescent="0.2">
      <c r="A496" s="20" t="s">
        <v>27</v>
      </c>
      <c r="B496" s="18" t="s">
        <v>134</v>
      </c>
      <c r="C496" s="18" t="s">
        <v>125</v>
      </c>
      <c r="D496" s="18" t="s">
        <v>19</v>
      </c>
      <c r="E496" s="18" t="s">
        <v>288</v>
      </c>
      <c r="F496" s="18" t="s">
        <v>28</v>
      </c>
      <c r="G496" s="12">
        <f t="shared" ref="G496:H496" si="202">G497</f>
        <v>100000</v>
      </c>
      <c r="H496" s="12">
        <f t="shared" si="202"/>
        <v>100000</v>
      </c>
      <c r="I496" s="12">
        <f>I497</f>
        <v>73616</v>
      </c>
      <c r="J496" s="12">
        <f t="shared" si="186"/>
        <v>73.616</v>
      </c>
    </row>
    <row r="497" spans="1:10" ht="47.25" x14ac:dyDescent="0.2">
      <c r="A497" s="20" t="s">
        <v>29</v>
      </c>
      <c r="B497" s="18" t="s">
        <v>134</v>
      </c>
      <c r="C497" s="18" t="s">
        <v>125</v>
      </c>
      <c r="D497" s="18" t="s">
        <v>19</v>
      </c>
      <c r="E497" s="18" t="s">
        <v>288</v>
      </c>
      <c r="F497" s="18" t="s">
        <v>30</v>
      </c>
      <c r="G497" s="19">
        <v>100000</v>
      </c>
      <c r="H497" s="19">
        <v>100000</v>
      </c>
      <c r="I497" s="12">
        <v>73616</v>
      </c>
      <c r="J497" s="12">
        <f t="shared" si="186"/>
        <v>73.616</v>
      </c>
    </row>
    <row r="498" spans="1:10" ht="15.75" x14ac:dyDescent="0.2">
      <c r="A498" s="24" t="s">
        <v>219</v>
      </c>
      <c r="B498" s="18" t="s">
        <v>134</v>
      </c>
      <c r="C498" s="18" t="s">
        <v>125</v>
      </c>
      <c r="D498" s="18" t="s">
        <v>49</v>
      </c>
      <c r="E498" s="18" t="s">
        <v>0</v>
      </c>
      <c r="F498" s="18" t="s">
        <v>0</v>
      </c>
      <c r="G498" s="12">
        <f>G499+G502+G505</f>
        <v>48442998</v>
      </c>
      <c r="H498" s="12">
        <f t="shared" ref="H498:I498" si="203">H499+H502+H505</f>
        <v>48442998</v>
      </c>
      <c r="I498" s="12">
        <f t="shared" si="203"/>
        <v>19467385.77</v>
      </c>
      <c r="J498" s="12">
        <f t="shared" si="186"/>
        <v>40.18617049671451</v>
      </c>
    </row>
    <row r="499" spans="1:10" ht="31.5" x14ac:dyDescent="0.2">
      <c r="A499" s="20" t="s">
        <v>142</v>
      </c>
      <c r="B499" s="18" t="s">
        <v>134</v>
      </c>
      <c r="C499" s="18" t="s">
        <v>125</v>
      </c>
      <c r="D499" s="18" t="s">
        <v>49</v>
      </c>
      <c r="E499" s="18" t="s">
        <v>220</v>
      </c>
      <c r="F499" s="21" t="s">
        <v>0</v>
      </c>
      <c r="G499" s="12">
        <f t="shared" ref="G499:H500" si="204">G500</f>
        <v>41833299</v>
      </c>
      <c r="H499" s="12">
        <f t="shared" si="204"/>
        <v>41833299</v>
      </c>
      <c r="I499" s="12">
        <f>I500</f>
        <v>17887336.27</v>
      </c>
      <c r="J499" s="12">
        <f t="shared" si="186"/>
        <v>42.758607849694094</v>
      </c>
    </row>
    <row r="500" spans="1:10" ht="47.25" x14ac:dyDescent="0.2">
      <c r="A500" s="20" t="s">
        <v>40</v>
      </c>
      <c r="B500" s="18" t="s">
        <v>134</v>
      </c>
      <c r="C500" s="18" t="s">
        <v>125</v>
      </c>
      <c r="D500" s="18" t="s">
        <v>49</v>
      </c>
      <c r="E500" s="18" t="s">
        <v>220</v>
      </c>
      <c r="F500" s="18" t="s">
        <v>41</v>
      </c>
      <c r="G500" s="12">
        <f t="shared" si="204"/>
        <v>41833299</v>
      </c>
      <c r="H500" s="12">
        <f t="shared" si="204"/>
        <v>41833299</v>
      </c>
      <c r="I500" s="12">
        <f>I501</f>
        <v>17887336.27</v>
      </c>
      <c r="J500" s="12">
        <f t="shared" si="186"/>
        <v>42.758607849694094</v>
      </c>
    </row>
    <row r="501" spans="1:10" ht="15.75" x14ac:dyDescent="0.2">
      <c r="A501" s="20" t="s">
        <v>42</v>
      </c>
      <c r="B501" s="18" t="s">
        <v>134</v>
      </c>
      <c r="C501" s="18" t="s">
        <v>125</v>
      </c>
      <c r="D501" s="18" t="s">
        <v>49</v>
      </c>
      <c r="E501" s="18" t="s">
        <v>220</v>
      </c>
      <c r="F501" s="18" t="s">
        <v>43</v>
      </c>
      <c r="G501" s="19">
        <v>41833299</v>
      </c>
      <c r="H501" s="19">
        <v>41833299</v>
      </c>
      <c r="I501" s="12">
        <v>17887336.27</v>
      </c>
      <c r="J501" s="12">
        <f t="shared" si="186"/>
        <v>42.758607849694094</v>
      </c>
    </row>
    <row r="502" spans="1:10" ht="94.5" x14ac:dyDescent="0.2">
      <c r="A502" s="20" t="s">
        <v>233</v>
      </c>
      <c r="B502" s="18" t="s">
        <v>134</v>
      </c>
      <c r="C502" s="18" t="s">
        <v>125</v>
      </c>
      <c r="D502" s="18" t="s">
        <v>49</v>
      </c>
      <c r="E502" s="18" t="s">
        <v>244</v>
      </c>
      <c r="F502" s="21" t="s">
        <v>0</v>
      </c>
      <c r="G502" s="12">
        <f t="shared" ref="G502:H503" si="205">G503</f>
        <v>4800000</v>
      </c>
      <c r="H502" s="12">
        <f t="shared" si="205"/>
        <v>4800000</v>
      </c>
      <c r="I502" s="12">
        <f>I503</f>
        <v>594169.5</v>
      </c>
      <c r="J502" s="12">
        <f t="shared" si="186"/>
        <v>12.37853125</v>
      </c>
    </row>
    <row r="503" spans="1:10" ht="47.25" x14ac:dyDescent="0.2">
      <c r="A503" s="20" t="s">
        <v>40</v>
      </c>
      <c r="B503" s="18" t="s">
        <v>134</v>
      </c>
      <c r="C503" s="18" t="s">
        <v>125</v>
      </c>
      <c r="D503" s="18" t="s">
        <v>49</v>
      </c>
      <c r="E503" s="18" t="s">
        <v>244</v>
      </c>
      <c r="F503" s="18" t="s">
        <v>41</v>
      </c>
      <c r="G503" s="12">
        <f t="shared" si="205"/>
        <v>4800000</v>
      </c>
      <c r="H503" s="12">
        <f t="shared" si="205"/>
        <v>4800000</v>
      </c>
      <c r="I503" s="12">
        <f>I504</f>
        <v>594169.5</v>
      </c>
      <c r="J503" s="12">
        <f t="shared" si="186"/>
        <v>12.37853125</v>
      </c>
    </row>
    <row r="504" spans="1:10" ht="15.75" x14ac:dyDescent="0.2">
      <c r="A504" s="20" t="s">
        <v>104</v>
      </c>
      <c r="B504" s="18" t="s">
        <v>134</v>
      </c>
      <c r="C504" s="18" t="s">
        <v>125</v>
      </c>
      <c r="D504" s="18" t="s">
        <v>49</v>
      </c>
      <c r="E504" s="18" t="s">
        <v>244</v>
      </c>
      <c r="F504" s="18" t="s">
        <v>105</v>
      </c>
      <c r="G504" s="19">
        <v>4800000</v>
      </c>
      <c r="H504" s="19">
        <v>4800000</v>
      </c>
      <c r="I504" s="12">
        <v>594169.5</v>
      </c>
      <c r="J504" s="12">
        <f t="shared" si="186"/>
        <v>12.37853125</v>
      </c>
    </row>
    <row r="505" spans="1:10" s="161" customFormat="1" ht="47.25" x14ac:dyDescent="0.2">
      <c r="A505" s="168" t="s">
        <v>331</v>
      </c>
      <c r="B505" s="166" t="s">
        <v>134</v>
      </c>
      <c r="C505" s="166" t="s">
        <v>125</v>
      </c>
      <c r="D505" s="166" t="s">
        <v>49</v>
      </c>
      <c r="E505" s="166" t="s">
        <v>348</v>
      </c>
      <c r="F505" s="169" t="s">
        <v>0</v>
      </c>
      <c r="G505" s="167">
        <f t="shared" ref="G505:I506" si="206">G506</f>
        <v>1809699</v>
      </c>
      <c r="H505" s="167">
        <f t="shared" si="206"/>
        <v>1809699</v>
      </c>
      <c r="I505" s="167">
        <f t="shared" si="206"/>
        <v>985880</v>
      </c>
      <c r="J505" s="12">
        <f t="shared" si="186"/>
        <v>54.477567816526395</v>
      </c>
    </row>
    <row r="506" spans="1:10" s="161" customFormat="1" ht="47.25" x14ac:dyDescent="0.2">
      <c r="A506" s="168" t="s">
        <v>40</v>
      </c>
      <c r="B506" s="166" t="s">
        <v>134</v>
      </c>
      <c r="C506" s="166" t="s">
        <v>125</v>
      </c>
      <c r="D506" s="166" t="s">
        <v>49</v>
      </c>
      <c r="E506" s="166" t="s">
        <v>348</v>
      </c>
      <c r="F506" s="166" t="s">
        <v>41</v>
      </c>
      <c r="G506" s="167">
        <f t="shared" si="206"/>
        <v>1809699</v>
      </c>
      <c r="H506" s="167">
        <f t="shared" si="206"/>
        <v>1809699</v>
      </c>
      <c r="I506" s="167">
        <f t="shared" si="206"/>
        <v>985880</v>
      </c>
      <c r="J506" s="12">
        <f t="shared" si="186"/>
        <v>54.477567816526395</v>
      </c>
    </row>
    <row r="507" spans="1:10" s="161" customFormat="1" ht="15.75" x14ac:dyDescent="0.2">
      <c r="A507" s="168" t="s">
        <v>42</v>
      </c>
      <c r="B507" s="166" t="s">
        <v>134</v>
      </c>
      <c r="C507" s="166" t="s">
        <v>125</v>
      </c>
      <c r="D507" s="166" t="s">
        <v>49</v>
      </c>
      <c r="E507" s="166" t="s">
        <v>348</v>
      </c>
      <c r="F507" s="166" t="s">
        <v>43</v>
      </c>
      <c r="G507" s="167">
        <v>1809699</v>
      </c>
      <c r="H507" s="167">
        <v>1809699</v>
      </c>
      <c r="I507" s="12">
        <v>985880</v>
      </c>
      <c r="J507" s="12">
        <f t="shared" si="186"/>
        <v>54.477567816526395</v>
      </c>
    </row>
    <row r="508" spans="1:10" ht="53.25" customHeight="1" x14ac:dyDescent="0.2">
      <c r="A508" s="22" t="s">
        <v>221</v>
      </c>
      <c r="B508" s="16" t="s">
        <v>143</v>
      </c>
      <c r="C508" s="16" t="s">
        <v>0</v>
      </c>
      <c r="D508" s="16" t="s">
        <v>0</v>
      </c>
      <c r="E508" s="17" t="s">
        <v>0</v>
      </c>
      <c r="F508" s="17" t="s">
        <v>0</v>
      </c>
      <c r="G508" s="15">
        <f t="shared" ref="G508:H508" si="207">G509</f>
        <v>3551506</v>
      </c>
      <c r="H508" s="15">
        <f t="shared" si="207"/>
        <v>3551506</v>
      </c>
      <c r="I508" s="15">
        <f>I509</f>
        <v>1252694.54</v>
      </c>
      <c r="J508" s="15">
        <f t="shared" si="186"/>
        <v>35.272206776505513</v>
      </c>
    </row>
    <row r="509" spans="1:10" ht="15.75" x14ac:dyDescent="0.2">
      <c r="A509" s="24" t="s">
        <v>18</v>
      </c>
      <c r="B509" s="18" t="s">
        <v>143</v>
      </c>
      <c r="C509" s="18" t="s">
        <v>19</v>
      </c>
      <c r="D509" s="18" t="s">
        <v>0</v>
      </c>
      <c r="E509" s="18" t="s">
        <v>0</v>
      </c>
      <c r="F509" s="18" t="s">
        <v>0</v>
      </c>
      <c r="G509" s="12">
        <f>G510+G519</f>
        <v>3551506</v>
      </c>
      <c r="H509" s="12">
        <f t="shared" ref="H509:I509" si="208">H510+H519</f>
        <v>3551506</v>
      </c>
      <c r="I509" s="12">
        <f t="shared" si="208"/>
        <v>1252694.54</v>
      </c>
      <c r="J509" s="12">
        <f t="shared" si="186"/>
        <v>35.272206776505513</v>
      </c>
    </row>
    <row r="510" spans="1:10" ht="78.75" x14ac:dyDescent="0.2">
      <c r="A510" s="24" t="s">
        <v>144</v>
      </c>
      <c r="B510" s="18" t="s">
        <v>143</v>
      </c>
      <c r="C510" s="18" t="s">
        <v>19</v>
      </c>
      <c r="D510" s="18" t="s">
        <v>51</v>
      </c>
      <c r="E510" s="18" t="s">
        <v>0</v>
      </c>
      <c r="F510" s="18" t="s">
        <v>0</v>
      </c>
      <c r="G510" s="12">
        <f t="shared" ref="G510:H510" si="209">G511+G514</f>
        <v>3366706</v>
      </c>
      <c r="H510" s="12">
        <f t="shared" si="209"/>
        <v>3366706</v>
      </c>
      <c r="I510" s="12">
        <f>I511+I514</f>
        <v>1252694.54</v>
      </c>
      <c r="J510" s="12">
        <f t="shared" si="186"/>
        <v>37.208314001876019</v>
      </c>
    </row>
    <row r="511" spans="1:10" ht="51" customHeight="1" x14ac:dyDescent="0.2">
      <c r="A511" s="20" t="s">
        <v>289</v>
      </c>
      <c r="B511" s="18" t="s">
        <v>143</v>
      </c>
      <c r="C511" s="18" t="s">
        <v>19</v>
      </c>
      <c r="D511" s="18" t="s">
        <v>51</v>
      </c>
      <c r="E511" s="18" t="s">
        <v>290</v>
      </c>
      <c r="F511" s="21" t="s">
        <v>0</v>
      </c>
      <c r="G511" s="12">
        <f t="shared" ref="G511:H512" si="210">G512</f>
        <v>2387661</v>
      </c>
      <c r="H511" s="12">
        <f t="shared" si="210"/>
        <v>2387661</v>
      </c>
      <c r="I511" s="12">
        <f>I512</f>
        <v>886730.59</v>
      </c>
      <c r="J511" s="12">
        <f t="shared" si="186"/>
        <v>37.13804388478934</v>
      </c>
    </row>
    <row r="512" spans="1:10" ht="110.25" x14ac:dyDescent="0.2">
      <c r="A512" s="20" t="s">
        <v>22</v>
      </c>
      <c r="B512" s="18" t="s">
        <v>143</v>
      </c>
      <c r="C512" s="18" t="s">
        <v>19</v>
      </c>
      <c r="D512" s="18" t="s">
        <v>51</v>
      </c>
      <c r="E512" s="18" t="s">
        <v>290</v>
      </c>
      <c r="F512" s="18" t="s">
        <v>23</v>
      </c>
      <c r="G512" s="12">
        <f t="shared" si="210"/>
        <v>2387661</v>
      </c>
      <c r="H512" s="12">
        <f t="shared" si="210"/>
        <v>2387661</v>
      </c>
      <c r="I512" s="12">
        <f>I513</f>
        <v>886730.59</v>
      </c>
      <c r="J512" s="12">
        <f t="shared" si="186"/>
        <v>37.13804388478934</v>
      </c>
    </row>
    <row r="513" spans="1:10" ht="47.25" x14ac:dyDescent="0.2">
      <c r="A513" s="20" t="s">
        <v>24</v>
      </c>
      <c r="B513" s="18" t="s">
        <v>143</v>
      </c>
      <c r="C513" s="18" t="s">
        <v>19</v>
      </c>
      <c r="D513" s="18" t="s">
        <v>51</v>
      </c>
      <c r="E513" s="18" t="s">
        <v>290</v>
      </c>
      <c r="F513" s="18" t="s">
        <v>25</v>
      </c>
      <c r="G513" s="19">
        <v>2387661</v>
      </c>
      <c r="H513" s="19">
        <v>2387661</v>
      </c>
      <c r="I513" s="23">
        <v>886730.59</v>
      </c>
      <c r="J513" s="12">
        <f t="shared" si="186"/>
        <v>37.13804388478934</v>
      </c>
    </row>
    <row r="514" spans="1:10" ht="47.25" x14ac:dyDescent="0.2">
      <c r="A514" s="20" t="s">
        <v>96</v>
      </c>
      <c r="B514" s="18" t="s">
        <v>143</v>
      </c>
      <c r="C514" s="18" t="s">
        <v>19</v>
      </c>
      <c r="D514" s="18" t="s">
        <v>51</v>
      </c>
      <c r="E514" s="18" t="s">
        <v>97</v>
      </c>
      <c r="F514" s="21" t="s">
        <v>0</v>
      </c>
      <c r="G514" s="23">
        <f t="shared" ref="G514:H514" si="211">G515+G517</f>
        <v>979045</v>
      </c>
      <c r="H514" s="23">
        <f t="shared" si="211"/>
        <v>979045</v>
      </c>
      <c r="I514" s="23">
        <f>I515+I517</f>
        <v>365963.95</v>
      </c>
      <c r="J514" s="12">
        <f t="shared" si="186"/>
        <v>37.379686326981911</v>
      </c>
    </row>
    <row r="515" spans="1:10" ht="110.25" x14ac:dyDescent="0.2">
      <c r="A515" s="20" t="s">
        <v>22</v>
      </c>
      <c r="B515" s="18" t="s">
        <v>143</v>
      </c>
      <c r="C515" s="18" t="s">
        <v>19</v>
      </c>
      <c r="D515" s="18" t="s">
        <v>51</v>
      </c>
      <c r="E515" s="18" t="s">
        <v>97</v>
      </c>
      <c r="F515" s="18" t="s">
        <v>23</v>
      </c>
      <c r="G515" s="14">
        <f t="shared" ref="G515:H515" si="212">G516</f>
        <v>810393</v>
      </c>
      <c r="H515" s="14">
        <f t="shared" si="212"/>
        <v>810393</v>
      </c>
      <c r="I515" s="14">
        <f>I516</f>
        <v>348313.95</v>
      </c>
      <c r="J515" s="54">
        <f t="shared" si="186"/>
        <v>42.980868541559467</v>
      </c>
    </row>
    <row r="516" spans="1:10" ht="47.25" x14ac:dyDescent="0.2">
      <c r="A516" s="20" t="s">
        <v>24</v>
      </c>
      <c r="B516" s="18" t="s">
        <v>143</v>
      </c>
      <c r="C516" s="18" t="s">
        <v>19</v>
      </c>
      <c r="D516" s="18" t="s">
        <v>51</v>
      </c>
      <c r="E516" s="18" t="s">
        <v>97</v>
      </c>
      <c r="F516" s="18" t="s">
        <v>25</v>
      </c>
      <c r="G516" s="23">
        <v>810393</v>
      </c>
      <c r="H516" s="23">
        <v>810393</v>
      </c>
      <c r="I516" s="140">
        <v>348313.95</v>
      </c>
      <c r="J516" s="54">
        <f t="shared" si="186"/>
        <v>42.980868541559467</v>
      </c>
    </row>
    <row r="517" spans="1:10" ht="47.25" x14ac:dyDescent="0.2">
      <c r="A517" s="20" t="s">
        <v>27</v>
      </c>
      <c r="B517" s="18" t="s">
        <v>143</v>
      </c>
      <c r="C517" s="18" t="s">
        <v>19</v>
      </c>
      <c r="D517" s="18" t="s">
        <v>51</v>
      </c>
      <c r="E517" s="18" t="s">
        <v>97</v>
      </c>
      <c r="F517" s="18" t="s">
        <v>28</v>
      </c>
      <c r="G517" s="12">
        <f t="shared" ref="G517:H517" si="213">G518</f>
        <v>168652</v>
      </c>
      <c r="H517" s="12">
        <f t="shared" si="213"/>
        <v>168652</v>
      </c>
      <c r="I517" s="12">
        <f>I518</f>
        <v>17650</v>
      </c>
      <c r="J517" s="54">
        <f t="shared" si="186"/>
        <v>10.465336906766597</v>
      </c>
    </row>
    <row r="518" spans="1:10" ht="47.25" x14ac:dyDescent="0.2">
      <c r="A518" s="20" t="s">
        <v>29</v>
      </c>
      <c r="B518" s="18" t="s">
        <v>143</v>
      </c>
      <c r="C518" s="18" t="s">
        <v>19</v>
      </c>
      <c r="D518" s="18" t="s">
        <v>51</v>
      </c>
      <c r="E518" s="18" t="s">
        <v>97</v>
      </c>
      <c r="F518" s="18" t="s">
        <v>30</v>
      </c>
      <c r="G518" s="23">
        <v>168652</v>
      </c>
      <c r="H518" s="140">
        <v>168652</v>
      </c>
      <c r="I518" s="140">
        <v>17650</v>
      </c>
      <c r="J518" s="54">
        <f t="shared" si="186"/>
        <v>10.465336906766597</v>
      </c>
    </row>
    <row r="519" spans="1:10" s="119" customFormat="1" ht="15.75" x14ac:dyDescent="0.2">
      <c r="A519" s="137" t="s">
        <v>338</v>
      </c>
      <c r="B519" s="135">
        <v>907</v>
      </c>
      <c r="C519" s="135" t="s">
        <v>19</v>
      </c>
      <c r="D519" s="135">
        <v>13</v>
      </c>
      <c r="E519" s="135"/>
      <c r="F519" s="135"/>
      <c r="G519" s="139">
        <f t="shared" ref="G519:I521" si="214">G520</f>
        <v>184800</v>
      </c>
      <c r="H519" s="145">
        <f t="shared" si="214"/>
        <v>184800</v>
      </c>
      <c r="I519" s="145">
        <f t="shared" si="214"/>
        <v>0</v>
      </c>
      <c r="J519" s="54"/>
    </row>
    <row r="520" spans="1:10" s="119" customFormat="1" ht="47.25" x14ac:dyDescent="0.2">
      <c r="A520" s="143" t="s">
        <v>336</v>
      </c>
      <c r="B520" s="141" t="s">
        <v>143</v>
      </c>
      <c r="C520" s="141" t="s">
        <v>19</v>
      </c>
      <c r="D520" s="141" t="s">
        <v>51</v>
      </c>
      <c r="E520" s="141" t="s">
        <v>337</v>
      </c>
      <c r="F520" s="144" t="s">
        <v>0</v>
      </c>
      <c r="G520" s="13">
        <f t="shared" si="214"/>
        <v>184800</v>
      </c>
      <c r="H520" s="146">
        <f t="shared" si="214"/>
        <v>184800</v>
      </c>
      <c r="I520" s="146">
        <f t="shared" si="214"/>
        <v>0</v>
      </c>
      <c r="J520" s="54">
        <f t="shared" si="186"/>
        <v>0</v>
      </c>
    </row>
    <row r="521" spans="1:10" s="119" customFormat="1" ht="47.25" x14ac:dyDescent="0.2">
      <c r="A521" s="143" t="s">
        <v>27</v>
      </c>
      <c r="B521" s="141" t="s">
        <v>143</v>
      </c>
      <c r="C521" s="141" t="s">
        <v>19</v>
      </c>
      <c r="D521" s="141" t="s">
        <v>51</v>
      </c>
      <c r="E521" s="141" t="s">
        <v>337</v>
      </c>
      <c r="F521" s="141" t="s">
        <v>28</v>
      </c>
      <c r="G521" s="13">
        <f t="shared" si="214"/>
        <v>184800</v>
      </c>
      <c r="H521" s="13">
        <f t="shared" si="214"/>
        <v>184800</v>
      </c>
      <c r="I521" s="13">
        <f t="shared" si="214"/>
        <v>0</v>
      </c>
      <c r="J521" s="54">
        <f t="shared" si="186"/>
        <v>0</v>
      </c>
    </row>
    <row r="522" spans="1:10" s="119" customFormat="1" ht="47.25" x14ac:dyDescent="0.2">
      <c r="A522" s="143" t="s">
        <v>29</v>
      </c>
      <c r="B522" s="141" t="s">
        <v>143</v>
      </c>
      <c r="C522" s="141" t="s">
        <v>19</v>
      </c>
      <c r="D522" s="141" t="s">
        <v>51</v>
      </c>
      <c r="E522" s="141" t="s">
        <v>337</v>
      </c>
      <c r="F522" s="141" t="s">
        <v>30</v>
      </c>
      <c r="G522" s="142">
        <v>184800</v>
      </c>
      <c r="H522" s="142">
        <v>184800</v>
      </c>
      <c r="I522" s="142">
        <v>0</v>
      </c>
      <c r="J522" s="54">
        <f t="shared" si="186"/>
        <v>0</v>
      </c>
    </row>
    <row r="523" spans="1:10" ht="18.75" x14ac:dyDescent="0.2">
      <c r="A523" s="170" t="s">
        <v>145</v>
      </c>
      <c r="B523" s="170"/>
      <c r="C523" s="170"/>
      <c r="D523" s="170"/>
      <c r="E523" s="170"/>
      <c r="F523" s="170"/>
      <c r="G523" s="64">
        <f>G10+G238+G253+G397+G409+G429+G508</f>
        <v>1756534866.25</v>
      </c>
      <c r="H523" s="64">
        <f>H10+H238+H253+H397+H409+H429+H508</f>
        <v>1806254260.52</v>
      </c>
      <c r="I523" s="64">
        <f>I10+I238+I253+I397+I409+I429+I508</f>
        <v>882532647.0999999</v>
      </c>
      <c r="J523" s="65">
        <f t="shared" si="186"/>
        <v>48.859823690930916</v>
      </c>
    </row>
  </sheetData>
  <mergeCells count="7">
    <mergeCell ref="A523:F523"/>
    <mergeCell ref="A7:J7"/>
    <mergeCell ref="I1:J1"/>
    <mergeCell ref="I2:J2"/>
    <mergeCell ref="I3:J3"/>
    <mergeCell ref="I4:J4"/>
    <mergeCell ref="A6:J6"/>
  </mergeCells>
  <pageMargins left="0.39370080000000002" right="0.39370080000000002" top="0.55826770000000003" bottom="0.51259840000000001" header="0.3" footer="0.3"/>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2026-08-13T06:47:24Z</dcterms:modified>
</cp:coreProperties>
</file>